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martinez\Documents\Ser-2017\Esfe 2017\Formatos Entrega Cta. Publica 2017\UTEQ Formatos Cta. Publica ESFE Anual 2017\"/>
    </mc:Choice>
  </mc:AlternateContent>
  <bookViews>
    <workbookView xWindow="0" yWindow="0" windowWidth="20490" windowHeight="7755" tabRatio="964" firstSheet="7" activeTab="16"/>
  </bookViews>
  <sheets>
    <sheet name="Formato1" sheetId="1" r:id="rId1"/>
    <sheet name="Instructivo F1" sheetId="12" r:id="rId2"/>
    <sheet name="Formato2" sheetId="2" r:id="rId3"/>
    <sheet name="Instructivo F2" sheetId="13" r:id="rId4"/>
    <sheet name="Formato3" sheetId="3" r:id="rId5"/>
    <sheet name="Instructivo F3" sheetId="14" r:id="rId6"/>
    <sheet name="Formato4" sheetId="4" r:id="rId7"/>
    <sheet name="Instructivo F4" sheetId="15" r:id="rId8"/>
    <sheet name="Formato5" sheetId="5" r:id="rId9"/>
    <sheet name="Instructivo F5" sheetId="16" r:id="rId10"/>
    <sheet name="Formato6a)" sheetId="6" r:id="rId11"/>
    <sheet name="Formato6b)" sheetId="7" r:id="rId12"/>
    <sheet name="Formato6c)" sheetId="8" r:id="rId13"/>
    <sheet name="Formato6d)" sheetId="9" r:id="rId14"/>
    <sheet name="Instructivo F6" sheetId="17" r:id="rId15"/>
    <sheet name="7-Guia de Cumplimiento" sheetId="18" r:id="rId16"/>
    <sheet name="Instructivo Guia" sheetId="19" r:id="rId17"/>
  </sheets>
  <definedNames>
    <definedName name="_xlnm.Print_Area" localSheetId="15">'7-Guia de Cumplimiento'!$A$3:$K$80</definedName>
    <definedName name="_xlnm.Print_Area" localSheetId="0">Formato1!$B$2:$H$86</definedName>
    <definedName name="_xlnm.Print_Area" localSheetId="2">Formato2!$B$3:$J$47</definedName>
    <definedName name="_xlnm.Print_Area" localSheetId="4">Formato3!$B$4:$L$29</definedName>
    <definedName name="_xlnm.Print_Area" localSheetId="6">Formato4!$B$3:$F$92</definedName>
    <definedName name="_xlnm.Print_Area" localSheetId="8">Formato5!$B$3:$J$83</definedName>
    <definedName name="_xlnm.Print_Area" localSheetId="10">'Formato6a)'!$B$4:$I$167</definedName>
    <definedName name="_xlnm.Print_Area" localSheetId="11">'Formato6b)'!$B$5:$I$55</definedName>
    <definedName name="_xlnm.Print_Area" localSheetId="12">'Formato6c)'!$B$4:$I$92</definedName>
    <definedName name="_xlnm.Print_Area" localSheetId="13">'Formato6d)'!$B$4:$H$40</definedName>
    <definedName name="_xlnm.Print_Titles" localSheetId="15">'7-Guia de Cumplimiento'!$3:$9</definedName>
    <definedName name="_xlnm.Print_Titles" localSheetId="0">Formato1!$2:$6</definedName>
    <definedName name="_xlnm.Print_Titles" localSheetId="6">Formato4!$3:$6</definedName>
    <definedName name="_xlnm.Print_Titles" localSheetId="8">Formato5!$3:$9</definedName>
    <definedName name="_xlnm.Print_Titles" localSheetId="10">'Formato6a)'!$4:$7</definedName>
    <definedName name="_xlnm.Print_Titles" localSheetId="12">'Formato6c)'!$4:$7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0" i="18" l="1"/>
  <c r="H39" i="18"/>
  <c r="H11" i="9" l="1"/>
  <c r="I64" i="8"/>
  <c r="I27" i="8"/>
  <c r="I47" i="7"/>
  <c r="E47" i="7"/>
  <c r="I46" i="7"/>
  <c r="H46" i="7"/>
  <c r="E46" i="7"/>
  <c r="I45" i="7"/>
  <c r="E45" i="7"/>
  <c r="I44" i="7"/>
  <c r="E44" i="7"/>
  <c r="I43" i="7"/>
  <c r="E43" i="7"/>
  <c r="I42" i="7"/>
  <c r="E42" i="7"/>
  <c r="I18" i="7"/>
  <c r="E18" i="7"/>
  <c r="I17" i="7"/>
  <c r="E17" i="7"/>
  <c r="I16" i="7"/>
  <c r="E16" i="7"/>
  <c r="I15" i="7"/>
  <c r="E15" i="7"/>
  <c r="I14" i="7"/>
  <c r="E14" i="7"/>
  <c r="I13" i="7"/>
  <c r="E13" i="7"/>
  <c r="I151" i="6"/>
  <c r="H151" i="6"/>
  <c r="G151" i="6"/>
  <c r="F151" i="6"/>
  <c r="E151" i="6"/>
  <c r="D151" i="6"/>
  <c r="I150" i="6"/>
  <c r="I147" i="6" s="1"/>
  <c r="I149" i="6"/>
  <c r="I148" i="6"/>
  <c r="H147" i="6"/>
  <c r="G147" i="6"/>
  <c r="F147" i="6"/>
  <c r="E147" i="6"/>
  <c r="D147" i="6"/>
  <c r="I146" i="6"/>
  <c r="I145" i="6"/>
  <c r="I144" i="6"/>
  <c r="I143" i="6"/>
  <c r="I142" i="6"/>
  <c r="I141" i="6"/>
  <c r="I140" i="6"/>
  <c r="I139" i="6"/>
  <c r="I138" i="6" s="1"/>
  <c r="H138" i="6"/>
  <c r="G138" i="6"/>
  <c r="F138" i="6"/>
  <c r="E138" i="6"/>
  <c r="D138" i="6"/>
  <c r="I137" i="6"/>
  <c r="I136" i="6"/>
  <c r="I134" i="6" s="1"/>
  <c r="I135" i="6"/>
  <c r="H134" i="6"/>
  <c r="G134" i="6"/>
  <c r="F134" i="6"/>
  <c r="E134" i="6"/>
  <c r="D134" i="6"/>
  <c r="I133" i="6"/>
  <c r="E133" i="6"/>
  <c r="I132" i="6"/>
  <c r="E132" i="6"/>
  <c r="I131" i="6"/>
  <c r="E131" i="6"/>
  <c r="I130" i="6"/>
  <c r="E130" i="6"/>
  <c r="I129" i="6"/>
  <c r="E129" i="6"/>
  <c r="I128" i="6"/>
  <c r="E128" i="6"/>
  <c r="I127" i="6"/>
  <c r="E127" i="6"/>
  <c r="I126" i="6"/>
  <c r="E126" i="6"/>
  <c r="I125" i="6"/>
  <c r="H125" i="6"/>
  <c r="F125" i="6"/>
  <c r="E125" i="6"/>
  <c r="I124" i="6"/>
  <c r="H124" i="6"/>
  <c r="G124" i="6"/>
  <c r="F124" i="6"/>
  <c r="E124" i="6"/>
  <c r="D124" i="6"/>
  <c r="F123" i="6"/>
  <c r="I123" i="6" s="1"/>
  <c r="I122" i="6"/>
  <c r="F122" i="6"/>
  <c r="F121" i="6"/>
  <c r="I121" i="6" s="1"/>
  <c r="I120" i="6"/>
  <c r="F120" i="6"/>
  <c r="F119" i="6"/>
  <c r="I119" i="6" s="1"/>
  <c r="I118" i="6"/>
  <c r="E118" i="6"/>
  <c r="F117" i="6"/>
  <c r="F114" i="6" s="1"/>
  <c r="I116" i="6"/>
  <c r="H116" i="6"/>
  <c r="E116" i="6"/>
  <c r="I115" i="6"/>
  <c r="H115" i="6"/>
  <c r="H114" i="6" s="1"/>
  <c r="E115" i="6"/>
  <c r="G114" i="6"/>
  <c r="E114" i="6"/>
  <c r="D114" i="6"/>
  <c r="I113" i="6"/>
  <c r="I112" i="6"/>
  <c r="H112" i="6"/>
  <c r="E112" i="6"/>
  <c r="I111" i="6"/>
  <c r="H111" i="6"/>
  <c r="E111" i="6"/>
  <c r="I110" i="6"/>
  <c r="E110" i="6"/>
  <c r="I109" i="6"/>
  <c r="E109" i="6"/>
  <c r="I108" i="6"/>
  <c r="H108" i="6"/>
  <c r="E108" i="6"/>
  <c r="I107" i="6"/>
  <c r="H107" i="6"/>
  <c r="E107" i="6"/>
  <c r="E104" i="6" s="1"/>
  <c r="I106" i="6"/>
  <c r="E106" i="6"/>
  <c r="I105" i="6"/>
  <c r="I104" i="6" s="1"/>
  <c r="H105" i="6"/>
  <c r="H104" i="6" s="1"/>
  <c r="E105" i="6"/>
  <c r="G104" i="6"/>
  <c r="F104" i="6"/>
  <c r="D104" i="6"/>
  <c r="I103" i="6"/>
  <c r="H103" i="6"/>
  <c r="E103" i="6"/>
  <c r="I102" i="6"/>
  <c r="E102" i="6"/>
  <c r="I101" i="6"/>
  <c r="H101" i="6"/>
  <c r="E101" i="6"/>
  <c r="I100" i="6"/>
  <c r="H100" i="6"/>
  <c r="E100" i="6"/>
  <c r="I99" i="6"/>
  <c r="H99" i="6"/>
  <c r="E99" i="6"/>
  <c r="I98" i="6"/>
  <c r="H98" i="6"/>
  <c r="E98" i="6"/>
  <c r="I97" i="6"/>
  <c r="H97" i="6"/>
  <c r="E97" i="6"/>
  <c r="I96" i="6"/>
  <c r="E96" i="6"/>
  <c r="I95" i="6"/>
  <c r="I94" i="6" s="1"/>
  <c r="H95" i="6"/>
  <c r="H94" i="6" s="1"/>
  <c r="H85" i="6" s="1"/>
  <c r="H160" i="6" s="1"/>
  <c r="E95" i="6"/>
  <c r="E94" i="6" s="1"/>
  <c r="G94" i="6"/>
  <c r="F94" i="6"/>
  <c r="D94" i="6"/>
  <c r="I93" i="6"/>
  <c r="I92" i="6"/>
  <c r="I91" i="6"/>
  <c r="I90" i="6"/>
  <c r="I89" i="6"/>
  <c r="I88" i="6"/>
  <c r="I87" i="6"/>
  <c r="H86" i="6"/>
  <c r="G86" i="6"/>
  <c r="G85" i="6" s="1"/>
  <c r="G160" i="6" s="1"/>
  <c r="F86" i="6"/>
  <c r="F85" i="6" s="1"/>
  <c r="E86" i="6"/>
  <c r="D86" i="6"/>
  <c r="D85" i="6"/>
  <c r="D160" i="6" s="1"/>
  <c r="I84" i="6"/>
  <c r="I83" i="6"/>
  <c r="I82" i="6"/>
  <c r="I81" i="6"/>
  <c r="I80" i="6"/>
  <c r="I79" i="6"/>
  <c r="I78" i="6"/>
  <c r="I77" i="6"/>
  <c r="I75" i="6"/>
  <c r="I74" i="6"/>
  <c r="I73" i="6"/>
  <c r="I71" i="6"/>
  <c r="I70" i="6"/>
  <c r="I69" i="6"/>
  <c r="I68" i="6"/>
  <c r="I67" i="6"/>
  <c r="I66" i="6"/>
  <c r="I65" i="6"/>
  <c r="I64" i="6"/>
  <c r="I62" i="6"/>
  <c r="E62" i="6"/>
  <c r="I61" i="6"/>
  <c r="E61" i="6"/>
  <c r="I60" i="6"/>
  <c r="E60" i="6"/>
  <c r="I58" i="6"/>
  <c r="E58" i="6"/>
  <c r="I57" i="6"/>
  <c r="E57" i="6"/>
  <c r="I56" i="6"/>
  <c r="E56" i="6"/>
  <c r="I55" i="6"/>
  <c r="E55" i="6"/>
  <c r="I54" i="6"/>
  <c r="E54" i="6"/>
  <c r="I53" i="6"/>
  <c r="E53" i="6"/>
  <c r="I52" i="6"/>
  <c r="E52" i="6"/>
  <c r="I51" i="6"/>
  <c r="E51" i="6"/>
  <c r="I50" i="6"/>
  <c r="E50" i="6"/>
  <c r="E48" i="6"/>
  <c r="E47" i="6"/>
  <c r="E46" i="6"/>
  <c r="E45" i="6"/>
  <c r="E44" i="6"/>
  <c r="I43" i="6"/>
  <c r="H43" i="6"/>
  <c r="E43" i="6"/>
  <c r="I42" i="6"/>
  <c r="H42" i="6"/>
  <c r="E42" i="6"/>
  <c r="I41" i="6"/>
  <c r="H41" i="6"/>
  <c r="E41" i="6"/>
  <c r="I40" i="6"/>
  <c r="H40" i="6"/>
  <c r="E40" i="6"/>
  <c r="I38" i="6"/>
  <c r="H38" i="6"/>
  <c r="E38" i="6"/>
  <c r="I37" i="6"/>
  <c r="H37" i="6"/>
  <c r="E37" i="6"/>
  <c r="I36" i="6"/>
  <c r="H36" i="6"/>
  <c r="E36" i="6"/>
  <c r="I35" i="6"/>
  <c r="H35" i="6"/>
  <c r="E35" i="6"/>
  <c r="I34" i="6"/>
  <c r="H34" i="6"/>
  <c r="E34" i="6"/>
  <c r="I33" i="6"/>
  <c r="H33" i="6"/>
  <c r="E33" i="6"/>
  <c r="I32" i="6"/>
  <c r="H32" i="6"/>
  <c r="E32" i="6"/>
  <c r="I31" i="6"/>
  <c r="H31" i="6"/>
  <c r="E31" i="6"/>
  <c r="I30" i="6"/>
  <c r="H30" i="6"/>
  <c r="E30" i="6"/>
  <c r="I28" i="6"/>
  <c r="E28" i="6"/>
  <c r="I27" i="6"/>
  <c r="E27" i="6"/>
  <c r="I26" i="6"/>
  <c r="E26" i="6"/>
  <c r="I25" i="6"/>
  <c r="E25" i="6"/>
  <c r="I24" i="6"/>
  <c r="E24" i="6"/>
  <c r="I23" i="6"/>
  <c r="E23" i="6"/>
  <c r="I22" i="6"/>
  <c r="E22" i="6"/>
  <c r="I21" i="6"/>
  <c r="E21" i="6"/>
  <c r="I20" i="6"/>
  <c r="E20" i="6"/>
  <c r="I18" i="6"/>
  <c r="I17" i="6"/>
  <c r="I16" i="6"/>
  <c r="I15" i="6"/>
  <c r="I14" i="6"/>
  <c r="I13" i="6"/>
  <c r="I12" i="6"/>
  <c r="E18" i="6"/>
  <c r="E17" i="6"/>
  <c r="E16" i="6"/>
  <c r="E15" i="6"/>
  <c r="E14" i="6"/>
  <c r="E13" i="6"/>
  <c r="E12" i="6"/>
  <c r="J68" i="5"/>
  <c r="I68" i="5"/>
  <c r="H68" i="5"/>
  <c r="G68" i="5"/>
  <c r="F68" i="5"/>
  <c r="E68" i="5"/>
  <c r="J67" i="5"/>
  <c r="J37" i="5"/>
  <c r="F75" i="4"/>
  <c r="E75" i="4"/>
  <c r="F58" i="4"/>
  <c r="E58" i="4"/>
  <c r="F17" i="4"/>
  <c r="D16" i="4"/>
  <c r="F160" i="6" l="1"/>
  <c r="I160" i="6" s="1"/>
  <c r="I85" i="6"/>
  <c r="E85" i="6"/>
  <c r="E160" i="6" s="1"/>
  <c r="I117" i="6"/>
  <c r="I114" i="6" s="1"/>
  <c r="B7" i="9"/>
  <c r="B7" i="8"/>
  <c r="B8" i="7"/>
  <c r="B7" i="6"/>
  <c r="B5" i="5"/>
  <c r="B5" i="4"/>
  <c r="B6" i="3"/>
  <c r="B5" i="2"/>
  <c r="H73" i="1"/>
  <c r="G73" i="1"/>
  <c r="G66" i="1"/>
  <c r="H61" i="1"/>
  <c r="G61" i="1"/>
  <c r="H57" i="1"/>
  <c r="G57" i="1"/>
  <c r="D38" i="1"/>
  <c r="C38" i="1"/>
  <c r="D31" i="1"/>
  <c r="C31" i="1"/>
  <c r="H42" i="1"/>
  <c r="G42" i="1"/>
  <c r="H38" i="1"/>
  <c r="G38" i="1"/>
  <c r="H31" i="1"/>
  <c r="G31" i="1"/>
  <c r="H27" i="1"/>
  <c r="G27" i="1"/>
  <c r="H23" i="1"/>
  <c r="G23" i="1"/>
  <c r="H19" i="1"/>
  <c r="G19" i="1"/>
  <c r="H9" i="1"/>
  <c r="G9" i="1"/>
  <c r="C59" i="1"/>
  <c r="H47" i="1" l="1"/>
  <c r="G77" i="1"/>
  <c r="G47" i="1"/>
  <c r="G59" i="1" s="1"/>
  <c r="G79" i="1" l="1"/>
  <c r="H59" i="1"/>
  <c r="D25" i="1" l="1"/>
  <c r="C25" i="1"/>
  <c r="D17" i="1"/>
  <c r="C17" i="1"/>
  <c r="C33" i="9" l="1"/>
  <c r="H10" i="9"/>
  <c r="H33" i="9" s="1"/>
  <c r="G10" i="9"/>
  <c r="G33" i="9" s="1"/>
  <c r="F10" i="9"/>
  <c r="F33" i="9" s="1"/>
  <c r="E10" i="9"/>
  <c r="E33" i="9" s="1"/>
  <c r="D10" i="9"/>
  <c r="D33" i="9" s="1"/>
  <c r="C10" i="9"/>
  <c r="I79" i="8"/>
  <c r="H79" i="8"/>
  <c r="G79" i="8"/>
  <c r="F79" i="8"/>
  <c r="E79" i="8"/>
  <c r="D79" i="8"/>
  <c r="I68" i="8"/>
  <c r="H68" i="8"/>
  <c r="G68" i="8"/>
  <c r="F68" i="8"/>
  <c r="E68" i="8"/>
  <c r="D68" i="8"/>
  <c r="I59" i="8"/>
  <c r="H59" i="8"/>
  <c r="G59" i="8"/>
  <c r="G48" i="8" s="1"/>
  <c r="F59" i="8"/>
  <c r="E59" i="8"/>
  <c r="D59" i="8"/>
  <c r="I49" i="8"/>
  <c r="H49" i="8"/>
  <c r="G49" i="8"/>
  <c r="F49" i="8"/>
  <c r="E49" i="8"/>
  <c r="D49" i="8"/>
  <c r="H48" i="8"/>
  <c r="D48" i="8"/>
  <c r="I42" i="8"/>
  <c r="H42" i="8"/>
  <c r="G42" i="8"/>
  <c r="F42" i="8"/>
  <c r="E42" i="8"/>
  <c r="D42" i="8"/>
  <c r="I31" i="8"/>
  <c r="H31" i="8"/>
  <c r="G31" i="8"/>
  <c r="F31" i="8"/>
  <c r="E31" i="8"/>
  <c r="D31" i="8"/>
  <c r="I22" i="8"/>
  <c r="H22" i="8"/>
  <c r="G22" i="8"/>
  <c r="F22" i="8"/>
  <c r="E22" i="8"/>
  <c r="D22" i="8"/>
  <c r="I12" i="8"/>
  <c r="H12" i="8"/>
  <c r="G12" i="8"/>
  <c r="F12" i="8"/>
  <c r="E12" i="8"/>
  <c r="D12" i="8"/>
  <c r="I11" i="8"/>
  <c r="F11" i="8"/>
  <c r="E11" i="8"/>
  <c r="I40" i="7"/>
  <c r="H40" i="7"/>
  <c r="G40" i="7"/>
  <c r="F40" i="7"/>
  <c r="E40" i="7"/>
  <c r="D40" i="7"/>
  <c r="I11" i="7"/>
  <c r="H11" i="7"/>
  <c r="G11" i="7"/>
  <c r="F11" i="7"/>
  <c r="E11" i="7"/>
  <c r="D11" i="7"/>
  <c r="E48" i="8" l="1"/>
  <c r="I48" i="8"/>
  <c r="I85" i="8" s="1"/>
  <c r="F48" i="8"/>
  <c r="F85" i="8" s="1"/>
  <c r="G11" i="8"/>
  <c r="G85" i="8" s="1"/>
  <c r="D11" i="8"/>
  <c r="D85" i="8" s="1"/>
  <c r="H11" i="8"/>
  <c r="H85" i="8" s="1"/>
  <c r="E85" i="8"/>
  <c r="E48" i="7"/>
  <c r="I48" i="7"/>
  <c r="F48" i="7"/>
  <c r="G48" i="7"/>
  <c r="D48" i="7"/>
  <c r="H48" i="7"/>
  <c r="I76" i="6"/>
  <c r="H76" i="6"/>
  <c r="G76" i="6"/>
  <c r="F76" i="6"/>
  <c r="E76" i="6"/>
  <c r="D76" i="6"/>
  <c r="I72" i="6"/>
  <c r="H72" i="6"/>
  <c r="G72" i="6"/>
  <c r="F72" i="6"/>
  <c r="E72" i="6"/>
  <c r="D72" i="6"/>
  <c r="I63" i="6"/>
  <c r="H63" i="6"/>
  <c r="G63" i="6"/>
  <c r="F63" i="6"/>
  <c r="E63" i="6"/>
  <c r="D63" i="6"/>
  <c r="I59" i="6"/>
  <c r="H59" i="6"/>
  <c r="G59" i="6"/>
  <c r="F59" i="6"/>
  <c r="E59" i="6"/>
  <c r="D59" i="6"/>
  <c r="H49" i="6"/>
  <c r="G49" i="6"/>
  <c r="F49" i="6"/>
  <c r="E49" i="6"/>
  <c r="D49" i="6"/>
  <c r="H39" i="6"/>
  <c r="G39" i="6"/>
  <c r="E39" i="6"/>
  <c r="D39" i="6"/>
  <c r="H29" i="6"/>
  <c r="G29" i="6"/>
  <c r="E29" i="6"/>
  <c r="D29" i="6"/>
  <c r="H19" i="6"/>
  <c r="G19" i="6"/>
  <c r="E19" i="6"/>
  <c r="D19" i="6"/>
  <c r="H11" i="6"/>
  <c r="G11" i="6"/>
  <c r="D11" i="6"/>
  <c r="J75" i="5"/>
  <c r="I75" i="5"/>
  <c r="H75" i="5"/>
  <c r="G75" i="5"/>
  <c r="F75" i="5"/>
  <c r="I44" i="5"/>
  <c r="I71" i="5" s="1"/>
  <c r="H44" i="5"/>
  <c r="H71" i="5" s="1"/>
  <c r="G44" i="5"/>
  <c r="G71" i="5" s="1"/>
  <c r="F44" i="5"/>
  <c r="F71" i="5" s="1"/>
  <c r="E44" i="5"/>
  <c r="E71" i="5" s="1"/>
  <c r="E73" i="5" s="1"/>
  <c r="E75" i="5" s="1"/>
  <c r="J17" i="5"/>
  <c r="J15" i="5"/>
  <c r="F71" i="4"/>
  <c r="F79" i="4" s="1"/>
  <c r="F81" i="4" s="1"/>
  <c r="E71" i="4"/>
  <c r="E79" i="4" s="1"/>
  <c r="E81" i="4" s="1"/>
  <c r="D71" i="4"/>
  <c r="D79" i="4" s="1"/>
  <c r="D81" i="4" s="1"/>
  <c r="F54" i="4"/>
  <c r="F62" i="4" s="1"/>
  <c r="F64" i="4" s="1"/>
  <c r="E54" i="4"/>
  <c r="E62" i="4" s="1"/>
  <c r="E64" i="4" s="1"/>
  <c r="D54" i="4"/>
  <c r="D62" i="4" s="1"/>
  <c r="D64" i="4" s="1"/>
  <c r="F43" i="4"/>
  <c r="E43" i="4"/>
  <c r="D43" i="4"/>
  <c r="F40" i="4"/>
  <c r="E40" i="4"/>
  <c r="D40" i="4"/>
  <c r="F19" i="4"/>
  <c r="E19" i="4"/>
  <c r="D19" i="4"/>
  <c r="F15" i="4"/>
  <c r="E15" i="4"/>
  <c r="D15" i="4"/>
  <c r="F10" i="4"/>
  <c r="E10" i="4"/>
  <c r="D10" i="4"/>
  <c r="I49" i="6" l="1"/>
  <c r="H10" i="6"/>
  <c r="I19" i="6"/>
  <c r="F19" i="6"/>
  <c r="J44" i="5"/>
  <c r="J71" i="5" s="1"/>
  <c r="G10" i="6"/>
  <c r="D10" i="6"/>
  <c r="I29" i="6"/>
  <c r="I39" i="6"/>
  <c r="F29" i="6"/>
  <c r="F39" i="6"/>
  <c r="F23" i="4"/>
  <c r="F25" i="4" s="1"/>
  <c r="F27" i="4" s="1"/>
  <c r="F35" i="4" s="1"/>
  <c r="E47" i="4"/>
  <c r="F47" i="4"/>
  <c r="D23" i="4"/>
  <c r="D25" i="4" s="1"/>
  <c r="D27" i="4" s="1"/>
  <c r="D35" i="4" s="1"/>
  <c r="E23" i="4"/>
  <c r="E25" i="4" s="1"/>
  <c r="E27" i="4" s="1"/>
  <c r="E35" i="4" s="1"/>
  <c r="D47" i="4"/>
  <c r="C9" i="1"/>
  <c r="H20" i="2"/>
  <c r="H19" i="2"/>
  <c r="G21" i="2"/>
  <c r="D21" i="2"/>
  <c r="H66" i="1"/>
  <c r="D59" i="1"/>
  <c r="D9" i="1"/>
  <c r="H21" i="2" l="1"/>
  <c r="H77" i="1"/>
  <c r="H79" i="1" s="1"/>
  <c r="C47" i="1"/>
  <c r="C61" i="1" s="1"/>
  <c r="D47" i="1"/>
  <c r="D61" i="1" s="1"/>
  <c r="F11" i="6" l="1"/>
  <c r="F10" i="6" s="1"/>
  <c r="E11" i="6"/>
  <c r="E10" i="6" s="1"/>
  <c r="I11" i="6" l="1"/>
  <c r="I10" i="6" s="1"/>
</calcChain>
</file>

<file path=xl/sharedStrings.xml><?xml version="1.0" encoding="utf-8"?>
<sst xmlns="http://schemas.openxmlformats.org/spreadsheetml/2006/main" count="1109" uniqueCount="736">
  <si>
    <t>Estado de Situación Financiera Detallado - LDF</t>
  </si>
  <si>
    <t>(PESOS)</t>
  </si>
  <si>
    <t>Concepto (c)</t>
  </si>
  <si>
    <t>ACTIVO</t>
  </si>
  <si>
    <t>PASIVO</t>
  </si>
  <si>
    <t>Activo Circulante</t>
  </si>
  <si>
    <t>Pasivo Circulante</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</si>
  <si>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</si>
  <si>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</si>
  <si>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</si>
  <si>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</si>
  <si>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</si>
  <si>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</si>
  <si>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</si>
  <si>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</si>
  <si>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</si>
  <si>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</si>
  <si>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</si>
  <si>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</si>
  <si>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</si>
  <si>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</si>
  <si>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</si>
  <si>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</si>
  <si>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</si>
  <si>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</si>
  <si>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</si>
  <si>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</si>
  <si>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</si>
  <si>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</si>
  <si>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</si>
  <si>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</si>
  <si>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</si>
  <si>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</si>
  <si>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</si>
  <si>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</si>
  <si>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</si>
  <si>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</si>
  <si>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</si>
  <si>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</si>
  <si>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</si>
  <si>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</si>
  <si>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</si>
  <si>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</si>
  <si>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</si>
  <si>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</si>
  <si>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</si>
  <si>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</si>
  <si>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</si>
  <si>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</si>
  <si>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</si>
  <si>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</si>
  <si>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</si>
  <si>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</si>
  <si>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</si>
  <si>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</si>
  <si>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</si>
  <si>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</si>
  <si>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</si>
  <si>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</si>
  <si>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</si>
  <si>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</si>
  <si>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</si>
  <si>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</si>
  <si>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</si>
  <si>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</si>
  <si>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</si>
  <si>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</si>
  <si>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</si>
  <si>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</si>
  <si>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</si>
  <si>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</si>
  <si>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</si>
  <si>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</si>
  <si>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</si>
  <si>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</si>
  <si>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</si>
  <si>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</si>
  <si>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</si>
  <si>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</si>
  <si>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</si>
  <si>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</si>
  <si>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</si>
  <si>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</si>
  <si>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</si>
  <si>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</si>
  <si>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</si>
  <si>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</si>
  <si>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</si>
  <si>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</si>
  <si>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</si>
  <si>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</si>
  <si>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</si>
  <si>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</si>
  <si>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</si>
  <si>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</si>
  <si>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</si>
  <si>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</si>
  <si>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</si>
  <si>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</si>
  <si>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</si>
  <si>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</si>
  <si>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</si>
  <si>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</si>
  <si>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</si>
  <si>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</si>
  <si>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</si>
  <si>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a. Resultados del Ejercicio (Ahorro/ Desahorro)</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</si>
  <si>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</si>
  <si>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</si>
  <si>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</si>
  <si>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</si>
  <si>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</si>
  <si>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</si>
  <si>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</si>
  <si>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</si>
  <si>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</si>
  <si>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Formato 2</t>
  </si>
  <si>
    <t>Informe Analítico de la Deuda Pública y Otros Pasivos - LDF</t>
  </si>
  <si>
    <t>Saldo</t>
  </si>
  <si>
    <t>al 31 de diciembre de 20XN-1 (d)</t>
  </si>
  <si>
    <t>Disposiciones del Periodo (e)</t>
  </si>
  <si>
    <t>Amortizaciones del Periodo (f)</t>
  </si>
  <si>
    <t>Revaluaciones, Reclasificaciones y Otros Ajustes (g)</t>
  </si>
  <si>
    <t>Saldo Final del Periodo (h)</t>
  </si>
  <si>
    <t>h=d+e-f+g</t>
  </si>
  <si>
    <t>Pago de Intereses del Periodo (i)</t>
  </si>
  <si>
    <t>Pago de Comisiones y demás costos asociados durante el Periodo (j)</t>
  </si>
  <si>
    <t>1. Deuda Pública (1=A+B)</t>
  </si>
  <si>
    <t>A. Corto Plazo (A=a1+a2+a3)</t>
  </si>
  <si>
    <t>a1) Instituciones de Crédito</t>
  </si>
  <si>
    <t>a2) Títulos y Valores</t>
  </si>
  <si>
    <t>a3) Arrendamientos Financieros</t>
  </si>
  <si>
    <t>b1) Instituciones de Crédito</t>
  </si>
  <si>
    <t>b2) Títulos y Valores</t>
  </si>
  <si>
    <t>b3) Arrendamientos Financieros</t>
  </si>
  <si>
    <t xml:space="preserve">2. Otros Pasivos </t>
  </si>
  <si>
    <t>3. Total de la Deuda Pública y Otros Pasivos (3=1+2)</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</si>
  <si>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</si>
  <si>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</si>
  <si>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</si>
  <si>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</si>
  <si>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</si>
  <si>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</si>
  <si>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</si>
  <si>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4. Deuda Contingente 1 (informativo)</t>
  </si>
  <si>
    <t>Denominación de la Deuda Pública y Otros Pasivos ©</t>
  </si>
  <si>
    <t>B. Largo Plazo                       (B=b1+b2+b3)</t>
  </si>
  <si>
    <t>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</si>
  <si>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Se refiere al valor del Bono Cupón Cero que respalda el pago de los créditos asociados al mismo (Activo).</t>
  </si>
  <si>
    <t>Obligaciones a Corto Plazo (k)</t>
  </si>
  <si>
    <t>Monto</t>
  </si>
  <si>
    <t>Contratado (l)</t>
  </si>
  <si>
    <t>Plazo</t>
  </si>
  <si>
    <t>Pactado</t>
  </si>
  <si>
    <t>(m)</t>
  </si>
  <si>
    <t>Tasa de Interés</t>
  </si>
  <si>
    <t>(n)</t>
  </si>
  <si>
    <t>Comisiones y Costos Relacionados (o)</t>
  </si>
  <si>
    <t>Tasa Efectiva</t>
  </si>
  <si>
    <t>(p)</t>
  </si>
  <si>
    <t>6. Obligaciones a Corto Plazo (Informativo)</t>
  </si>
  <si>
    <t>A. Crédito 1</t>
  </si>
  <si>
    <t>B. Crédito 2</t>
  </si>
  <si>
    <t>C. Crédito XX</t>
  </si>
  <si>
    <t>Informe Analítico de Obligaciones Diferentes de Financiamientos - LDF</t>
  </si>
  <si>
    <t>Informe Analítico de Obligaciones Diferentes de Financiamientos – LDF</t>
  </si>
  <si>
    <t>Denominación de las Obligaciones Diferentes de Financiamiento (c)</t>
  </si>
  <si>
    <t>Fecha del Contrato (d)</t>
  </si>
  <si>
    <t>Fecha de inicio de operación del proyecto (e)</t>
  </si>
  <si>
    <t>Fecha de vencimiento (f)</t>
  </si>
  <si>
    <t>Monto de la inversión pactado (g)</t>
  </si>
  <si>
    <t>Plazo pactado (h)</t>
  </si>
  <si>
    <t>Monto promedio mensual del pago de la contraprestación (i)</t>
  </si>
  <si>
    <t>Monto promedio mensual del pago de la contraprestación correspondiente al pago de inversión (j)</t>
  </si>
  <si>
    <t>A. Asociaciones Público Privadas (APP’s) (A=a+b+c+d)</t>
  </si>
  <si>
    <t>a) APP 1</t>
  </si>
  <si>
    <t>b) APP 2</t>
  </si>
  <si>
    <t>c) APP 3</t>
  </si>
  <si>
    <t>d) APP XX</t>
  </si>
  <si>
    <t>B. Otros Instrumentos (B=a+b+c+d)</t>
  </si>
  <si>
    <t>a) Otro Instrumento 1</t>
  </si>
  <si>
    <t>b) Otro Instrumento 2</t>
  </si>
  <si>
    <t>c) Otro Instrumento 3</t>
  </si>
  <si>
    <t>d) Otro Instrumento XX</t>
  </si>
  <si>
    <t>C. Total de Obligaciones Diferentes de Financiamiento (C=A+B)</t>
  </si>
  <si>
    <t>Formato 4</t>
  </si>
  <si>
    <t>Balance Presupuestario - LDF</t>
  </si>
  <si>
    <t>Estimado/</t>
  </si>
  <si>
    <t>Aprobado (d)</t>
  </si>
  <si>
    <t>Devengado</t>
  </si>
  <si>
    <t>Recaudado/</t>
  </si>
  <si>
    <t xml:space="preserve">Pagado </t>
  </si>
  <si>
    <t>A. Ingresos Totales (A = A1+A2+A3)</t>
  </si>
  <si>
    <t>A1. Ingresos de Libre Disposición</t>
  </si>
  <si>
    <t>A2. Transferencias Federales Etiquetadas</t>
  </si>
  <si>
    <t>A3. Financiamiento Neto</t>
  </si>
  <si>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</si>
  <si>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</si>
  <si>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</si>
  <si>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</si>
  <si>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</si>
  <si>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I. Balance Presupuestario (I = A – B + C)</t>
  </si>
  <si>
    <t>II. Balance Presupuestario sin Financiamiento Neto (II = I - A3)</t>
  </si>
  <si>
    <t>III. Balance Presupuestario sin Financiamiento Neto y sin Remanentes del Ejercicio Anterior (III=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</si>
  <si>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</si>
  <si>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</si>
  <si>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</si>
  <si>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</si>
  <si>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</si>
  <si>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</si>
  <si>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</si>
  <si>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</si>
  <si>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</si>
  <si>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</si>
  <si>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</si>
  <si>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</si>
  <si>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</si>
  <si>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</si>
  <si>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</si>
  <si>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</si>
  <si>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</si>
  <si>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 Balance Presupuestario de Recursos Disponibles (V = A1 + A3.1 – B 1 + C1)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</si>
  <si>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</si>
  <si>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</si>
  <si>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</si>
  <si>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 Balance Presupuestario de Recursos Etiquetados (VII = A2 + A3.2 – B2 + C2)</t>
  </si>
  <si>
    <t>VIII. Balance Presupuestario de Recursos Etiquetados sin Financiamiento Neto (VIII = VII – A3.2)</t>
  </si>
  <si>
    <t>Estado Analítico de Ingresos Detallado - LDF</t>
  </si>
  <si>
    <t>Ingreso</t>
  </si>
  <si>
    <t>Diferencia (e)</t>
  </si>
  <si>
    <t>Estimado (d)</t>
  </si>
  <si>
    <t>Ampliaciones/ (Reducciones)</t>
  </si>
  <si>
    <t>Modificado</t>
  </si>
  <si>
    <t>Recaudado</t>
  </si>
  <si>
    <t>Ingresos de Libre Disposición</t>
  </si>
  <si>
    <t>A. Impuestos</t>
  </si>
  <si>
    <t>B. Cuotas y Aportaciones de Seguridad Social</t>
  </si>
  <si>
    <t>C. Contribuciones de Mejoras</t>
  </si>
  <si>
    <t>D. Derechos</t>
  </si>
  <si>
    <t>E. Productos</t>
  </si>
  <si>
    <t>F. Aprovechamientos</t>
  </si>
  <si>
    <t>G. Ingresos por Ventas de Bienes y Servicios</t>
  </si>
  <si>
    <t>H. Participaciones</t>
  </si>
  <si>
    <t>(H=h1+h2+h3+h4+h5+h6+h7+h8+h9+h10+h11)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</si>
  <si>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</si>
  <si>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</si>
  <si>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</si>
  <si>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</si>
  <si>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</si>
  <si>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</si>
  <si>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</si>
  <si>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</si>
  <si>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</si>
  <si>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</si>
  <si>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</si>
  <si>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</si>
  <si>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</si>
  <si>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</si>
  <si>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</si>
  <si>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</si>
  <si>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</si>
  <si>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t>
  </si>
  <si>
    <t>K. Convenios</t>
  </si>
  <si>
    <t>k1) Otros Convenios y Subsidios</t>
  </si>
  <si>
    <t>L. Otros Ingresos de Libre Disposición (L=l1+l2)</t>
  </si>
  <si>
    <t xml:space="preserve">l1) Participaciones en Ingresos Locales </t>
  </si>
  <si>
    <t>l2) Otros Ingresos de Libre Disposición</t>
  </si>
  <si>
    <t>I. Total de Ingresos de Libre Disposición</t>
  </si>
  <si>
    <t>(I=A+B+C+D+E+F+G+H+I+J+K+L)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</si>
  <si>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</si>
  <si>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</si>
  <si>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</si>
  <si>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</si>
  <si>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</si>
  <si>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</si>
  <si>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</si>
  <si>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</si>
  <si>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</si>
  <si>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</si>
  <si>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</si>
  <si>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</si>
  <si>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</si>
  <si>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</si>
  <si>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</si>
  <si>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</si>
  <si>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</si>
  <si>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</si>
  <si>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</si>
  <si>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</si>
  <si>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</si>
  <si>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</si>
  <si>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</si>
  <si>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</si>
  <si>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</si>
  <si>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</si>
  <si>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</si>
  <si>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</si>
  <si>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</si>
  <si>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FORMATO 5</t>
  </si>
  <si>
    <t>Formato 6 a)</t>
  </si>
  <si>
    <t>Estado Analítico del Ejercicio del Presupuesto de Egresos Detallado - LDF</t>
  </si>
  <si>
    <t>(Clasificación por Objeto del Gasto)</t>
  </si>
  <si>
    <t xml:space="preserve">Clasificación por Objeto del Gasto (Capítulo y Concepto) </t>
  </si>
  <si>
    <t>Egresos</t>
  </si>
  <si>
    <t>Subejercicio (e)</t>
  </si>
  <si>
    <t xml:space="preserve">Ampliaciones/ (Reducciones) </t>
  </si>
  <si>
    <t xml:space="preserve">Modificado </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</si>
  <si>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</si>
  <si>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</si>
  <si>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</si>
  <si>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</si>
  <si>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</si>
  <si>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</si>
  <si>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</si>
  <si>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</si>
  <si>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</si>
  <si>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</si>
  <si>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</si>
  <si>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</si>
  <si>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</si>
  <si>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</si>
  <si>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</si>
  <si>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</si>
  <si>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</si>
  <si>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</si>
  <si>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</si>
  <si>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</si>
  <si>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</si>
  <si>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</si>
  <si>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</si>
  <si>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</si>
  <si>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</si>
  <si>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</si>
  <si>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</si>
  <si>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</si>
  <si>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</si>
  <si>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</si>
  <si>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</si>
  <si>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</si>
  <si>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</si>
  <si>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</si>
  <si>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</si>
  <si>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</si>
  <si>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</si>
  <si>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</si>
  <si>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</si>
  <si>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</si>
  <si>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</si>
  <si>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</si>
  <si>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</si>
  <si>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</si>
  <si>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</si>
  <si>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</si>
  <si>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</si>
  <si>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</si>
  <si>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</si>
  <si>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</si>
  <si>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</si>
  <si>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</si>
  <si>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</si>
  <si>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</si>
  <si>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</si>
  <si>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</si>
  <si>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</si>
  <si>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</si>
  <si>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</si>
  <si>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Fideicomiso de Desastres Naturales (Informativo)</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</si>
  <si>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</si>
  <si>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</si>
  <si>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</si>
  <si>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</si>
  <si>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</si>
  <si>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</si>
  <si>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</si>
  <si>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</si>
  <si>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</si>
  <si>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</si>
  <si>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</si>
  <si>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</si>
  <si>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</si>
  <si>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</si>
  <si>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</si>
  <si>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</si>
  <si>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Formato 6 b)</t>
  </si>
  <si>
    <t>(Clasificación Administrativa)</t>
  </si>
  <si>
    <t>Clasificación Administrativa</t>
  </si>
  <si>
    <t>I. Gasto No Etiquetado</t>
  </si>
  <si>
    <t>(I=A+B+C+D+E+F+G+H)</t>
  </si>
  <si>
    <t>II. Gasto Etiquetado</t>
  </si>
  <si>
    <t>(II=A+B+C+D+E+F+G+H)</t>
  </si>
  <si>
    <t>Formato 6 c)</t>
  </si>
  <si>
    <t>(Clasificación Funcional)</t>
  </si>
  <si>
    <t>Clasificación Funcional (Finalidad y Función)</t>
  </si>
  <si>
    <t>I. Gasto No Etiquetado (I=A+B+C+D)</t>
  </si>
  <si>
    <t>A. Gobierno (A=a1+a2+a3+a4+a5+a6+a7+a8)</t>
  </si>
  <si>
    <t>a1) Legislación</t>
  </si>
  <si>
    <t>a2) Justicia</t>
  </si>
  <si>
    <t>a3) Coordinación de la Política de Gobierno</t>
  </si>
  <si>
    <t>a4) Relaciones Exteriores</t>
  </si>
  <si>
    <t>a5) Asuntos Financieros y Hacendarios</t>
  </si>
  <si>
    <t>a6) Seguridad Nacional</t>
  </si>
  <si>
    <t>a7) Asuntos de Orden Público y de Seguridad Interior</t>
  </si>
  <si>
    <t>a8) Otros Servicios Generales</t>
  </si>
  <si>
    <t>B. Desarrollo Social (B=b1+b2+b3+b4+b5+b6+b7)</t>
  </si>
  <si>
    <t>b1) Protección Ambiental</t>
  </si>
  <si>
    <t>b2) Vivienda y Servicios a la Comunidad</t>
  </si>
  <si>
    <t>b3) Salud</t>
  </si>
  <si>
    <t>b4) Recreación, Cultura y Otras Manifestaciones Sociales</t>
  </si>
  <si>
    <t>b5) Educación</t>
  </si>
  <si>
    <t>b6) Protección Social</t>
  </si>
  <si>
    <t>b7) Otros Asuntos Sociales</t>
  </si>
  <si>
    <t>C. Desarrollo Económico (C=c1+c2+c3+c4+c5+c6+c7+c8+c9)</t>
  </si>
  <si>
    <t>c1) Asuntos Económicos, Comerciales y Laborales en General</t>
  </si>
  <si>
    <t>c2) Agropecuaria, Silvicultura, Pesca y Caza</t>
  </si>
  <si>
    <t>c3) Combustibles y Energía</t>
  </si>
  <si>
    <t>c4) Minería, Manufacturas y Construcción</t>
  </si>
  <si>
    <t>c5) Transporte</t>
  </si>
  <si>
    <t>c6) Comunicaciones</t>
  </si>
  <si>
    <t>c7) Turismo</t>
  </si>
  <si>
    <t>c8) Ciencia, Tecnología e Innovación</t>
  </si>
  <si>
    <t>c9) Otras Industrias y Otros Asuntos Económicos</t>
  </si>
  <si>
    <t>D. Otras No Clasificadas en Funciones Anteriores (D=d1+d2+d3+d4)</t>
  </si>
  <si>
    <t>d1) Transacciones de la Deuda Publica / Costo Financiero de la Deuda</t>
  </si>
  <si>
    <t>d2) Transferencias, Participaciones y Aportaciones Entre Diferentes Niveles y Ordenes de Gobierno</t>
  </si>
  <si>
    <t>d3) Saneamiento del Sistema Financiero</t>
  </si>
  <si>
    <t>d4) Adeudos de Ejercicios Fiscales Anteriores</t>
  </si>
  <si>
    <t>II. Gasto Etiquetado (II=A+B+C+D)</t>
  </si>
  <si>
    <t>Formato 6 d)</t>
  </si>
  <si>
    <t>(Clasificación de Servicios Personales por Categoría)</t>
  </si>
  <si>
    <t>Clasificación de Servicios Personales por Categoría</t>
  </si>
  <si>
    <t xml:space="preserve">Devengado </t>
  </si>
  <si>
    <t>I. Gasto No Etiquetado (I=A+B+C+D+E+F)</t>
  </si>
  <si>
    <t>A. Personal Administrativo y de Servicio Público</t>
  </si>
  <si>
    <t>B. Magisterio</t>
  </si>
  <si>
    <t>C. Servicios de Salud (C=c1+c2)</t>
  </si>
  <si>
    <t>c1) Personal Administrativo</t>
  </si>
  <si>
    <t>c2) Personal Médico, Paramédico y afín</t>
  </si>
  <si>
    <t>D. Seguridad Pública</t>
  </si>
  <si>
    <t>E. Gastos asociados a la implementación de nuevas leyes federales o reformas a las mismas (E = e1 + e2)</t>
  </si>
  <si>
    <t>e1) Nombre del Programa o Ley 1</t>
  </si>
  <si>
    <t>e2) Nombre del Programa o Ley 2</t>
  </si>
  <si>
    <t>F. Sentencias laborales definitivas</t>
  </si>
  <si>
    <t>II. Gasto Etiquetado (II=A+B+C+D+E+F)</t>
  </si>
  <si>
    <t>III. Total del Gasto en Servicios Personales (III = I + II)</t>
  </si>
  <si>
    <t>Subejercicio      (e)</t>
  </si>
  <si>
    <t>Formato 1 Estado de Situación Financiera Detallado - LDF</t>
  </si>
  <si>
    <t>Para dar cumplimiento al Artículo 4 de la LDF y con la finalidad de proveer la información necesaria para el Sistema de Alertas, los Entes Públicos integrarán lo dispuesto en este formato, de conformidad  con lo siguiente:</t>
  </si>
  <si>
    <t>Cuerpo del Formato</t>
  </si>
  <si>
    <t>Ejemplo:</t>
  </si>
  <si>
    <t>20XN</t>
  </si>
  <si>
    <t>31 de diciembre de 20XN-1</t>
  </si>
  <si>
    <t>30 de junio 2017</t>
  </si>
  <si>
    <t>30 de diciembre 2016</t>
  </si>
  <si>
    <t>Recomendaciones específicas:</t>
  </si>
  <si>
    <r>
      <rPr>
        <b/>
        <sz val="12"/>
        <color theme="1"/>
        <rFont val="Arial Narrow"/>
        <family val="2"/>
      </rPr>
      <t>(a) Nombre del Ente Público:</t>
    </r>
    <r>
      <rPr>
        <sz val="12"/>
        <color theme="1"/>
        <rFont val="Arial Narrow"/>
        <family val="2"/>
      </rPr>
      <t xml:space="preserve"> Este estado financiero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</si>
  <si>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rPr>
        <b/>
        <sz val="12"/>
        <color theme="1"/>
        <rFont val="Arial Narrow"/>
        <family val="2"/>
      </rPr>
      <t>(b) Periodo de presentación:</t>
    </r>
    <r>
      <rPr>
        <sz val="12"/>
        <color theme="1"/>
        <rFont val="Arial Narrow"/>
        <family val="2"/>
      </rPr>
      <t xml:space="preserve"> Este estado financiero se presenta a una fecha específica, comparando el trimestre actual contra el cierre del ejercicio anterior, así como de manera anual, en la Cuenta Pública. Ejemplo: Al 30 de junio de 2017 y al 31 de diciembre de 2016.</t>
    </r>
  </si>
  <si>
    <r>
      <rPr>
        <b/>
        <sz val="12"/>
        <color theme="1"/>
        <rFont val="Arial Narrow"/>
        <family val="2"/>
      </rPr>
      <t>(c) Concepto:</t>
    </r>
    <r>
      <rPr>
        <sz val="12"/>
        <color theme="1"/>
        <rFont val="Arial Narrow"/>
        <family val="2"/>
      </rPr>
      <t xml:space="preserve"> Muestra el nombre de los rubros a 3er. nivel y en algunos casos a 4o. nivel del Plan de Cuentas, agrupados en Activo, Pasivo y Hacienda Pública/Patrimonio.</t>
    </r>
  </si>
  <si>
    <r>
      <rPr>
        <b/>
        <sz val="12"/>
        <color theme="1"/>
        <rFont val="Arial Narrow"/>
        <family val="2"/>
      </rPr>
      <t>(d) 20XN:</t>
    </r>
    <r>
      <rPr>
        <sz val="12"/>
        <color theme="1"/>
        <rFont val="Arial Narrow"/>
        <family val="2"/>
      </rPr>
      <t xml:space="preserve"> En esta columna se presentan los saldos a la fecha que se informa.</t>
    </r>
  </si>
  <si>
    <r>
      <rPr>
        <b/>
        <sz val="12"/>
        <color theme="1"/>
        <rFont val="Arial Narrow"/>
        <family val="2"/>
      </rPr>
      <t>(e) 31 de diciembre de 20XN-1:</t>
    </r>
    <r>
      <rPr>
        <sz val="12"/>
        <color theme="1"/>
        <rFont val="Arial Narrow"/>
        <family val="2"/>
      </rPr>
      <t xml:space="preserve"> En esta columna se presentan los saldos al cierre del ejercicio anterior al que se informa.</t>
    </r>
  </si>
  <si>
    <t>* El monto que se muestra en la fila y columna de Resultados del Ejercicio (Ahorro/ Desahorro) de cada período debe ser el mismo determinado en el Estado de Actividades en la fila y columna del mismo nombre.</t>
  </si>
  <si>
    <t>*  Los saldos de los rubros que integran el Total del Pasivo debe ser el mismo importe reflejado en el Total de la Deuda Pública y Otros Pasivos del Informe Analítico de la Deuda Pública y Otros Pasivos - LDF.</t>
  </si>
  <si>
    <t>*  Los saldos de cada uno de los rubros del activo deben ser los mismos que los que se muestran en el Estado Analítico del Activo.</t>
  </si>
  <si>
    <t>*  El importe que muestra en la fila y columna de Total Hacienda Pública/Patrimonio debe ser el mismo que el del Estado de Variación en la Hacienda Pública en la fila y columna de total de la Hacienda Pública/Patrimonio Neto Final del Ejercicio (año anterior) y el Saldo Neto en la Hacienda Pública/Patrimonio Neto Final del Ejercicio (año actual) en el período que corresponda</t>
  </si>
  <si>
    <t>*  Cada Ente Público utilizará los conceptos que le son aplicables de acuerdo a la clasificación del Activo, Pasivo y del Patrimonio/Hacienda Pública, en cada columna se consignarán los importes correspondientes, por lo que no se deben eliminar conceptos que no le sean aplicables al Ente Público. En este caso, se deberá anotar cero en las columnas de los conceptos que no sean aplicables.</t>
  </si>
  <si>
    <t>Formato 2 Informe Analítico de la Deuda Pública y Otros Pasivos - LDF</t>
  </si>
  <si>
    <t>Para dar cumplimiento a los Artículos 25, 31 y 33 de la LDF, los Entes Públicos obligados, integrarán lo dispuesto en este formato, de conformidad con lo siguiente:</t>
  </si>
  <si>
    <r>
      <rPr>
        <b/>
        <sz val="9"/>
        <color theme="1"/>
        <rFont val="Arial"/>
        <family val="2"/>
      </rPr>
      <t>(a) Nombre del Ente Público:</t>
    </r>
    <r>
      <rPr>
        <sz val="9"/>
        <color theme="1"/>
        <rFont val="Arial"/>
        <family val="2"/>
      </rPr>
      <t xml:space="preserve"> Este formato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</si>
  <si>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t>*  Los saldos de los rubros reflejados en el Total de la Deuda Pública y Otros Pasivos del Informe Analítico de la Deuda Pública y Otros Pasivos – LDF deben coincidir con el importe del Total del Pasivo en el Estado de Situación Financiera Detallado - LDF.</t>
  </si>
  <si>
    <t>*  El saldo de la Deuda Contingente se refiere a cualquier Financiamiento sin fuente o garantía de pago definida, que sea asumida de manera solidaria o subsidiaria por las Entidades Federativas con sus Municipios, organismos autónomos, organismos descentralizados y empresas de participación estatal mayoritaria y fideicomisos, locales o municipales, y por los Municipios con sus respectivos organismos descentralizados y empresas de participación municipal mayoritaria.</t>
  </si>
  <si>
    <t>*   El Instrumento Bono Cupón Cero se refieren al valor que respaldan el pago de los créditos asociados al mismo (Activo).</t>
  </si>
  <si>
    <t>*  Cada Ente Público utilizará los conceptos que le son aplicables de acuerdo a la clasificación de la Deuda Pública y de otros pasivos, en cada columna se consignarán los importes correspondientes, por lo que no se deben eliminar conceptos que no le sean aplicables al ente público, en este caso, se deberá anotar cero en las columnas de los conceptos que no sean aplicables. En el caso de los datos informativos, podrán incorporar las filas que sean necesarias.</t>
  </si>
  <si>
    <t>Formato 3 Informe Analítico de Obligaciones Diferentes de Financiamientos - LDF</t>
  </si>
  <si>
    <t>Para dar cumplimiento al Artículo 25 de la LDF, los entes públicos obligados, integrarán lo dispuesto en este formato, de conformidad con lo siguiente:</t>
  </si>
  <si>
    <t>*  El rubro de otros instrumentos deberá de contener todas aquellas operaciones que formalizan una relación jurídica con terceros para la adquisición de bienes, pago de concesiones o ejecución de obras, no definidas como Asociaciones Público-Privadas, ni Financiamiento.</t>
  </si>
  <si>
    <t>*  La tasa interna de retorno nominal del proyecto se construirá sumando a la tasa interna de retorno real del proyecto la tasa de inflación correspondiente.</t>
  </si>
  <si>
    <t>*  Cada Ente Público utilizará los conceptos que le son aplicables de acuerdo a la clasificación de las obligaciones y en cada columna se consignarán los importes correspondientes, por lo que no se deben eliminar conceptos que no le sean aplicables al ente público, en este caso, se deberá anotar cero en las columnas de los conceptos que no sean aplicables.</t>
  </si>
  <si>
    <t>Formato 4 Balance Presupuestario - LDF</t>
  </si>
  <si>
    <t>Para dar cumplimiento a los Artículos 6 y 7 de la LDF, los Entes Públicos obligados, integrarán lo dispuesto en este formato, de conformidad con lo siguiente:</t>
  </si>
  <si>
    <r>
      <rPr>
        <b/>
        <sz val="9"/>
        <color theme="1"/>
        <rFont val="Arial"/>
        <family val="2"/>
      </rPr>
      <t>(b) Periodo de presentación:</t>
    </r>
    <r>
      <rPr>
        <sz val="9"/>
        <color theme="1"/>
        <rFont val="Arial"/>
        <family val="2"/>
      </rPr>
      <t xml:space="preserve"> Este informe se presenta de forma trimestral acumulando cada periodo del ejercicio, con la desagregación de la información financiera ocurrida entre el inicio y el final del periodo, así como de manera anual, en la Cuenta Pública.</t>
    </r>
  </si>
  <si>
    <r>
      <rPr>
        <b/>
        <sz val="9"/>
        <color theme="1"/>
        <rFont val="Arial"/>
        <family val="2"/>
      </rPr>
      <t>(c) Concepto:</t>
    </r>
    <r>
      <rPr>
        <sz val="9"/>
        <color theme="1"/>
        <rFont val="Arial"/>
        <family val="2"/>
      </rPr>
      <t xml:space="preserve"> Muestra los componentes que determinan el Balance Presupuestario, Balance Presupuestario sin Financiamiento Neto, el Balance Primario, el Balance Presupuestario de Recursos Disponibles, el Balance Presupuestario de Recursos Disponibles sin Financiamiento Neto, el Balance Presupuestario de Recursos Etiquetados, y el Balance Presupuestario de Recursos Etiquetados sin Financiamiento Neto; a través de la identificación de los Ingresos Totales y Egresos Presupuestarios, así como del Financiamiento Neto.</t>
    </r>
  </si>
  <si>
    <r>
      <rPr>
        <b/>
        <sz val="9"/>
        <color theme="1"/>
        <rFont val="Arial"/>
        <family val="2"/>
      </rPr>
      <t>(d) Estimado/Aprobado:</t>
    </r>
    <r>
      <rPr>
        <sz val="9"/>
        <color theme="1"/>
        <rFont val="Arial"/>
        <family val="2"/>
      </rPr>
      <t xml:space="preserve"> Esta información se presentará en términos anualizados.</t>
    </r>
  </si>
  <si>
    <t>*  Los remanentes del ejercicio anterior deben ser parte de Efectivo y Equivalentes, dentro del Activo Circulante del Estado de Situación Financiera Detallado - LDF. Dichos remanentes deberán corresponder a ingresos efectivamente utilizados como fuente de financiamiento del gasto, es decir, no deberán ser considerados aquellos remanentes del ejercicio anterior que no fueron utilizados para el pago de algún concepto de egresos.</t>
  </si>
  <si>
    <t>*  Cada Ente Público utilizará los conceptos que le son aplicables tanto para los ingresos y egresos, como respecto del Financiamiento Neto, por lo que en cada columna se consignarán los importes correspondientes, sin eliminar conceptos que no le sean aplicables al ente público, en este caso, se deberá anotar cero en las columnas de los conceptos que no sean aplicables.</t>
  </si>
  <si>
    <t>Formato 5 Estado Analítico de Ingresos Detallado - LDF</t>
  </si>
  <si>
    <t>Para dar cumplimiento a los Artículos 4 y 58 de la LDF, los Entes Públicos obligados, integrarán en los informes periódicos y en la cuenta pública, lo dispuesto en este formato, de conformidad con lo siguiente:</t>
  </si>
  <si>
    <t>En los datos informativos, se consideran aquellos ingresos derivados de Financiamientos que tengan como Fuente de Pago Ingresos de Libre Disposición, en el caso del primer numeral; o como Fuente de Pago de Transferencias Federales Etiquetadas para el caso del segundo numeral. La suma de ambos rubros, debe coincidir con los Ingresos Derivados de Financiamientos indicados en el numeral romano III.</t>
  </si>
  <si>
    <t>*  Se consideran Excedentes de los Ingresos de Libre Disposición cuando la suma de las diferencias sea positiva.</t>
  </si>
  <si>
    <t>*  Cada Ente Público utilizará los conceptos que le son aplicables de acuerdo a la clasificación de los ingresos y en cada columna se consignarán los importes correspondientes, por lo que no se deben eliminar conceptos que no le sean aplicables al ente público, en este caso, se deberá anotar cero en las columnas de los conceptos que no sean aplicables.</t>
  </si>
  <si>
    <t>Formato 6 Estado Analítico del Ejercicio del Presupuesto de Egresos Detallado - LDF</t>
  </si>
  <si>
    <t>Su finalidad es realizar periódicamente el seguimiento del ejercicio de los egresos presupuestarios de conformidad con los Artículos 4 y 58 de la LDF, los Entes Públicos deben presentar lo dispuesto en este formato.</t>
  </si>
  <si>
    <t>*  En el formato de Clasificación por Objeto de Gasto, se debe reportar como dato informativo, la aportación al Fideicomiso de Desastres Naturales, tanto con recursos de Libre Disposición, como de Transferencias Federales Etiquetadas, según sea el caso, en el Capítulo 7000 Inversiones Financieras y Otras Provisiones.</t>
  </si>
  <si>
    <t>*  En el formato de Clasificación de Servicios Personales por Categoría se deberá distinguir, en lo correspondiente al gasto en Servicios de Salud, al Personal Administrativo del Personal Médico, Paramédico y afín: Asimismo, se deberá especificar el gasto asociado a la implementación de nuevas leyes federales o reformas a las mismas.</t>
  </si>
  <si>
    <t>*  Cada Ente Público utilizará los conceptos que le son aplicables de acuerdo a la clasificación de los egresos y en cada columna se consignarán los importes correspondientes, por lo que no se deben eliminar conceptos que no le sean aplicables al ente público, en este caso, se deberá anotar cero en las columnas de los conceptos que no sean aplicables.</t>
  </si>
  <si>
    <r>
      <rPr>
        <b/>
        <sz val="12"/>
        <color theme="1"/>
        <rFont val="Arial Narrow"/>
        <family val="2"/>
      </rPr>
      <t>(a) Nombre del Ente Público:</t>
    </r>
    <r>
      <rPr>
        <sz val="12"/>
        <color theme="1"/>
        <rFont val="Arial Narrow"/>
        <family val="2"/>
      </rPr>
      <t xml:space="preserve"> Este formato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</si>
  <si>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rPr>
        <b/>
        <sz val="12"/>
        <color theme="1"/>
        <rFont val="Arial Narrow"/>
        <family val="2"/>
      </rPr>
      <t>(b) Periodo de presentación:</t>
    </r>
    <r>
      <rPr>
        <sz val="12"/>
        <color theme="1"/>
        <rFont val="Arial Narrow"/>
        <family val="2"/>
      </rPr>
      <t xml:space="preserve"> Este informe se presenta de forma trimestral acumulando cada periodo del ejercicio, con la desagregación de la información financiera del cierre del ejercicio anterior y la ocurrida entre el inicio y el final del periodo que se informa, así como de manera anual, en la Cuenta Pública.</t>
    </r>
  </si>
  <si>
    <r>
      <rPr>
        <b/>
        <sz val="12"/>
        <color theme="1"/>
        <rFont val="Arial Narrow"/>
        <family val="2"/>
      </rPr>
      <t>(c) Denominación de la Deuda Pública y Otros Pasivos:</t>
    </r>
    <r>
      <rPr>
        <sz val="12"/>
        <color theme="1"/>
        <rFont val="Arial Narrow"/>
        <family val="2"/>
      </rPr>
      <t xml:space="preserve"> Muestra la Deuda Pública clasificada en Corto y Largo Plazo, así como Otros Pasivos. Para efectos de su clasificación se identifica que la Deuda Pública a corto plazo es aquella cuyo vencimiento será en un período menor o igual a doce meses; y la Deuda Pública a largo plazo es aquella cuyo vencimiento sea posterior a doce meses. Los otros pasivos representan aquellos no incluidos en las cuentas de Deuda Pública. Incluye la Deuda Contingente, según se define en la LDF, y Valor de Instrumentos Bono Cupón Cero como datos informativos.</t>
    </r>
  </si>
  <si>
    <r>
      <rPr>
        <b/>
        <sz val="12"/>
        <color theme="1"/>
        <rFont val="Arial Narrow"/>
        <family val="2"/>
      </rPr>
      <t>(d) Saldo al 31 de diciembre de 20XN-1:</t>
    </r>
    <r>
      <rPr>
        <sz val="12"/>
        <color theme="1"/>
        <rFont val="Arial Narrow"/>
        <family val="2"/>
      </rPr>
      <t xml:space="preserve"> Representa el saldo final del periodo inmediato anterior al que se reporta (Cuenta Pública del ejercicio anterior).</t>
    </r>
  </si>
  <si>
    <r>
      <rPr>
        <b/>
        <sz val="12"/>
        <color theme="1"/>
        <rFont val="Arial Narrow"/>
        <family val="2"/>
      </rPr>
      <t>(e) Disposiciones del Periodo:</t>
    </r>
    <r>
      <rPr>
        <sz val="12"/>
        <color theme="1"/>
        <rFont val="Arial Narrow"/>
        <family val="2"/>
      </rPr>
      <t xml:space="preserve"> Representa el importe de las contrataciones de Financiamiento correspondientes al periodo que se informa.</t>
    </r>
  </si>
  <si>
    <r>
      <rPr>
        <b/>
        <sz val="12"/>
        <color theme="1"/>
        <rFont val="Arial Narrow"/>
        <family val="2"/>
      </rPr>
      <t>(f) Amortizaciones del Periodo:</t>
    </r>
    <r>
      <rPr>
        <sz val="12"/>
        <color theme="1"/>
        <rFont val="Arial Narrow"/>
        <family val="2"/>
      </rPr>
      <t xml:space="preserve"> Representa el importe de pago de las amortizaciones de capital correspondientes al periodo que se informa.</t>
    </r>
  </si>
  <si>
    <r>
      <rPr>
        <b/>
        <sz val="12"/>
        <color theme="1"/>
        <rFont val="Arial Narrow"/>
        <family val="2"/>
      </rPr>
      <t>(g) Revaluaciones, Reclasificaciones y Otros Ajustes:</t>
    </r>
    <r>
      <rPr>
        <sz val="12"/>
        <color theme="1"/>
        <rFont val="Arial Narrow"/>
        <family val="2"/>
      </rPr>
      <t xml:space="preserve"> Representa el monto por el cual el saldo de deuda pública sufra cambios en su importe, cuyo aumento o disminución no derive de algún pago de principal, sino de algún cambio económico en su valuación. Ejemplo: financiamientos indizados en UDIS.</t>
    </r>
  </si>
  <si>
    <r>
      <rPr>
        <b/>
        <sz val="12"/>
        <color theme="1"/>
        <rFont val="Arial Narrow"/>
        <family val="2"/>
      </rPr>
      <t>(h) Saldo Final del Periodo:</t>
    </r>
    <r>
      <rPr>
        <sz val="12"/>
        <color theme="1"/>
        <rFont val="Arial Narrow"/>
        <family val="2"/>
      </rPr>
      <t xml:space="preserve"> En esta columna se presenta el importe obtenido de la diferencia entre las Amortizaciones del Periodo (columna f), y la suma del Saldo Inicial del Periodo, de las Disposiciones del Periodo y de las Revaluaciones, Reclasificaciones y Otros ajustes (columnas d, e y g), es decir (d+e-f+g).</t>
    </r>
  </si>
  <si>
    <r>
      <rPr>
        <b/>
        <sz val="12"/>
        <color theme="1"/>
        <rFont val="Arial Narrow"/>
        <family val="2"/>
      </rPr>
      <t>(i) Pago de Intereses del Periodo:</t>
    </r>
    <r>
      <rPr>
        <sz val="12"/>
        <color theme="1"/>
        <rFont val="Arial Narrow"/>
        <family val="2"/>
      </rPr>
      <t xml:space="preserve"> Representa el importe de los intereses derivados del Financiamiento, convenidos a pagar durante el periodo que se informa.</t>
    </r>
  </si>
  <si>
    <r>
      <rPr>
        <b/>
        <sz val="12"/>
        <color theme="1"/>
        <rFont val="Arial Narrow"/>
        <family val="2"/>
      </rPr>
      <t>(j) Pago de Comisiones y demás costos asociados durante el Periodo:</t>
    </r>
    <r>
      <rPr>
        <sz val="12"/>
        <color theme="1"/>
        <rFont val="Arial Narrow"/>
        <family val="2"/>
      </rPr>
      <t xml:space="preserve"> Representa el importe de las comisiones y otros costos asociados, derivados del Financiamiento, convenidos a pagar durante el periodo que se informa.</t>
    </r>
  </si>
  <si>
    <r>
      <rPr>
        <b/>
        <sz val="12"/>
        <color theme="1"/>
        <rFont val="Arial Narrow"/>
        <family val="2"/>
      </rPr>
      <t>(k) Obligaciones a Corto Plazo:</t>
    </r>
    <r>
      <rPr>
        <sz val="12"/>
        <color theme="1"/>
        <rFont val="Arial Narrow"/>
        <family val="2"/>
      </rPr>
      <t xml:space="preserve"> Muestra las Obligaciones contratadas con Instituciones Financieras a un plazo menor o igual a un año.</t>
    </r>
  </si>
  <si>
    <r>
      <rPr>
        <b/>
        <sz val="12"/>
        <color theme="1"/>
        <rFont val="Arial Narrow"/>
        <family val="2"/>
      </rPr>
      <t>(l) Monto Contratado:</t>
    </r>
    <r>
      <rPr>
        <sz val="12"/>
        <color theme="1"/>
        <rFont val="Arial Narrow"/>
        <family val="2"/>
      </rPr>
      <t xml:space="preserve"> Cantidad total pactada en el contrato de financiamiento a que el acreditante pone a disposición del Ente Público.</t>
    </r>
  </si>
  <si>
    <r>
      <rPr>
        <b/>
        <sz val="12"/>
        <color theme="1"/>
        <rFont val="Arial Narrow"/>
        <family val="2"/>
      </rPr>
      <t>(m) Plazo Pactado:</t>
    </r>
    <r>
      <rPr>
        <sz val="12"/>
        <color theme="1"/>
        <rFont val="Arial Narrow"/>
        <family val="2"/>
      </rPr>
      <t xml:space="preserve"> Muestra el plazo máximo pactado en meses para el pago y liquidación del financiamiento.</t>
    </r>
  </si>
  <si>
    <r>
      <rPr>
        <b/>
        <sz val="12"/>
        <color theme="1"/>
        <rFont val="Arial Narrow"/>
        <family val="2"/>
      </rPr>
      <t>(n) Tasa de Interés:</t>
    </r>
    <r>
      <rPr>
        <sz val="12"/>
        <color theme="1"/>
        <rFont val="Arial Narrow"/>
        <family val="2"/>
      </rPr>
      <t xml:space="preserve"> Tasa de interés ordinaria pactada en el contrato de financiamiento. En caso que la tasa pactada corresponda a una tasa de referencia más una sobre tasa de interés, deberá indicarse la tasa de referencia y la sobretasa de interés por separado. (p.e. TIIE + 1%)</t>
    </r>
  </si>
  <si>
    <r>
      <rPr>
        <b/>
        <sz val="12"/>
        <color theme="1"/>
        <rFont val="Arial Narrow"/>
        <family val="2"/>
      </rPr>
      <t>(o) Comisiones y Costos Relacionados:</t>
    </r>
    <r>
      <rPr>
        <sz val="12"/>
        <color theme="1"/>
        <rFont val="Arial Narrow"/>
        <family val="2"/>
      </rPr>
      <t xml:space="preserve"> Indica los gastos adicionales pagados al acreedor y relacionados con la contratación del financiamiento, incluyendo de forma enunciativa más no limitativa, comisiones de apertura, de estructuración, por disponibilidad, por retiro.</t>
    </r>
  </si>
  <si>
    <r>
      <rPr>
        <b/>
        <sz val="12"/>
        <color theme="1"/>
        <rFont val="Arial Narrow"/>
        <family val="2"/>
      </rPr>
      <t>(p) Tasa Efectiva:</t>
    </r>
    <r>
      <rPr>
        <sz val="12"/>
        <color theme="1"/>
        <rFont val="Arial Narrow"/>
        <family val="2"/>
      </rPr>
      <t xml:space="preserve"> Tasa anual de interés que representa el costo del financiamiento, incluyendo los gastos adicionales derivados de la contratación del financiamiento calculada conforme al Artículo 26, fracción IV de la LDF y a los lineamientos que emita la Secretaría conforme al mismo.</t>
    </r>
  </si>
  <si>
    <r>
      <rPr>
        <b/>
        <sz val="12"/>
        <color theme="1"/>
        <rFont val="Arial Narrow"/>
        <family val="2"/>
      </rPr>
      <t>(b) Periodo de presentación:</t>
    </r>
    <r>
      <rPr>
        <sz val="12"/>
        <color theme="1"/>
        <rFont val="Arial Narrow"/>
        <family val="2"/>
      </rPr>
      <t xml:space="preserve"> Este informe se presenta de forma trimestral acumulando cada periodo del ejercicio, con la desagregación de la información financiera ocurrida entre el inicio y el final del periodo que se informa, así como de manera anual, en la Cuenta Pública.</t>
    </r>
  </si>
  <si>
    <r>
      <rPr>
        <b/>
        <sz val="12"/>
        <color theme="1"/>
        <rFont val="Arial Narrow"/>
        <family val="2"/>
      </rPr>
      <t>(c) Denominación de las Obligaciones Diferentes de Financiamiento:</t>
    </r>
    <r>
      <rPr>
        <sz val="12"/>
        <color theme="1"/>
        <rFont val="Arial Narrow"/>
        <family val="2"/>
      </rPr>
      <t xml:space="preserve"> Muestra la clasificación de las obligaciones diferentes de Financiamientos del Ente Público correspondiente, no considerados en el Informe Analítico de la Deuda Pública y Otros Pasivos. En este apartado no se reportan las Asociaciones Público-Privadas concluidas.</t>
    </r>
  </si>
  <si>
    <r>
      <rPr>
        <b/>
        <sz val="12"/>
        <color theme="1"/>
        <rFont val="Arial Narrow"/>
        <family val="2"/>
      </rPr>
      <t>(d) Fecha del Contrato:</t>
    </r>
    <r>
      <rPr>
        <sz val="12"/>
        <color theme="1"/>
        <rFont val="Arial Narrow"/>
        <family val="2"/>
      </rPr>
      <t xml:space="preserve"> Muestra la fecha de suscripción de los contratos o convenios correspondientes a las Obligaciones distintas de Financiamientos contraídas por el Ente Público.</t>
    </r>
  </si>
  <si>
    <r>
      <rPr>
        <b/>
        <sz val="12"/>
        <color theme="1"/>
        <rFont val="Arial Narrow"/>
        <family val="2"/>
      </rPr>
      <t>(e) Fecha de inicio de operación del proyecto:</t>
    </r>
    <r>
      <rPr>
        <sz val="12"/>
        <color theme="1"/>
        <rFont val="Arial Narrow"/>
        <family val="2"/>
      </rPr>
      <t xml:space="preserve"> Muestra la fecha a partir de la cual se inician las operaciones del proyecto.</t>
    </r>
  </si>
  <si>
    <r>
      <rPr>
        <b/>
        <sz val="12"/>
        <color theme="1"/>
        <rFont val="Arial Narrow"/>
        <family val="2"/>
      </rPr>
      <t>(f) Fecha de vencimiento:</t>
    </r>
    <r>
      <rPr>
        <sz val="12"/>
        <color theme="1"/>
        <rFont val="Arial Narrow"/>
        <family val="2"/>
      </rPr>
      <t xml:space="preserve"> Muestra la fecha en la que concluye el contrato o convenio de las Obligaciones contraídas, distintas de Financiamientos.</t>
    </r>
  </si>
  <si>
    <r>
      <rPr>
        <b/>
        <sz val="12"/>
        <color theme="1"/>
        <rFont val="Arial Narrow"/>
        <family val="2"/>
      </rPr>
      <t>(g) Monto de la inversión pactado:</t>
    </r>
    <r>
      <rPr>
        <sz val="12"/>
        <color theme="1"/>
        <rFont val="Arial Narrow"/>
        <family val="2"/>
      </rPr>
      <t xml:space="preserve"> Representa el monto en pesos de la inversión pública productiva del proyecto a valor presente a la fecha de contratación.</t>
    </r>
  </si>
  <si>
    <r>
      <rPr>
        <b/>
        <sz val="12"/>
        <color theme="1"/>
        <rFont val="Arial Narrow"/>
        <family val="2"/>
      </rPr>
      <t>(h) Plazo pactado:</t>
    </r>
    <r>
      <rPr>
        <sz val="12"/>
        <color theme="1"/>
        <rFont val="Arial Narrow"/>
        <family val="2"/>
      </rPr>
      <t xml:space="preserve"> Muestra el plazo máximo pactado en meses para el pago del servicio de cada Obligación contraída distinta de Financiamientos.</t>
    </r>
  </si>
  <si>
    <r>
      <rPr>
        <b/>
        <sz val="12"/>
        <color theme="1"/>
        <rFont val="Arial Narrow"/>
        <family val="2"/>
      </rPr>
      <t>(i) Monto promedio mensual del pago de la contraprestación:</t>
    </r>
    <r>
      <rPr>
        <sz val="12"/>
        <color theme="1"/>
        <rFont val="Arial Narrow"/>
        <family val="2"/>
      </rPr>
      <t xml:space="preserve"> Representa el promedio de los pagos mensuales por la contraprestación del servicio.</t>
    </r>
  </si>
  <si>
    <r>
      <rPr>
        <b/>
        <sz val="12"/>
        <color theme="1"/>
        <rFont val="Arial Narrow"/>
        <family val="2"/>
      </rPr>
      <t>(j) Monto promedio mensual del pago de la contraprestación correspondiente al pago de la inversión:</t>
    </r>
    <r>
      <rPr>
        <sz val="12"/>
        <color theme="1"/>
        <rFont val="Arial Narrow"/>
        <family val="2"/>
      </rPr>
      <t xml:space="preserve"> Representa el promedio de los pagos mensuales de la contraprestación correspondiente al pago de la inversión.</t>
    </r>
  </si>
  <si>
    <r>
      <rPr>
        <b/>
        <sz val="12"/>
        <color theme="1"/>
        <rFont val="Arial Narrow"/>
        <family val="2"/>
      </rPr>
      <t>(k) Monto pagado de la inversión al XX de XXXX de 20XN:</t>
    </r>
    <r>
      <rPr>
        <sz val="12"/>
        <color theme="1"/>
        <rFont val="Arial Narrow"/>
        <family val="2"/>
      </rPr>
      <t xml:space="preserve"> Representa el pago acumulado histórico correspondiente a la inversión pública productiva a la fecha del informe.</t>
    </r>
  </si>
  <si>
    <r>
      <rPr>
        <b/>
        <sz val="12"/>
        <color theme="1"/>
        <rFont val="Arial Narrow"/>
        <family val="2"/>
      </rPr>
      <t>(l) Monto pagado de la inversión actualizado al XX de XXXX de 20XN:</t>
    </r>
    <r>
      <rPr>
        <sz val="12"/>
        <color theme="1"/>
        <rFont val="Arial Narrow"/>
        <family val="2"/>
      </rPr>
      <t xml:space="preserve"> Representa el pago acumulado histórico correspondiente a la inversión pública productiva a la fecha del informe, en valor presente, utilizando la tasa interna de retorno nominal del proyecto, conforme al contrato, para descontar los flujos de la contraprestación correspondiente al pago de la inversión.</t>
    </r>
  </si>
  <si>
    <r>
      <rPr>
        <b/>
        <sz val="12"/>
        <color theme="1"/>
        <rFont val="Arial Narrow"/>
        <family val="2"/>
      </rPr>
      <t>(m) Saldo pendiente por pagar de la inversión al XX de XXXX de 20XN:</t>
    </r>
    <r>
      <rPr>
        <sz val="12"/>
        <color theme="1"/>
        <rFont val="Arial Narrow"/>
        <family val="2"/>
      </rPr>
      <t xml:space="preserve"> Representa el monto pendiente correspondiente al pago de inversión de las Obligaciones distintas de Financiamientos, al periodo que se informa.</t>
    </r>
  </si>
  <si>
    <r>
      <t xml:space="preserve">(a) Nombre del Ente Público: </t>
    </r>
    <r>
      <rPr>
        <sz val="12"/>
        <color theme="1"/>
        <rFont val="Arial Narrow"/>
        <family val="2"/>
      </rPr>
      <t>Este estado analítico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</si>
  <si>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t xml:space="preserve">(b) Periodo de presentación: </t>
    </r>
    <r>
      <rPr>
        <sz val="12"/>
        <color theme="1"/>
        <rFont val="Arial Narrow"/>
        <family val="2"/>
      </rPr>
      <t>Este informe se presenta de forma trimestral acumulando cada periodo del ejercicio, con la desagregación de la información financiera ocurrida entre el inicio y el final del periodo que se informa, así como de manera anual, en la Cuenta Pública.</t>
    </r>
  </si>
  <si>
    <r>
      <t>(c) Concepto:</t>
    </r>
    <r>
      <rPr>
        <sz val="12"/>
        <color theme="1"/>
        <rFont val="Arial Narrow"/>
        <family val="2"/>
      </rPr>
      <t xml:space="preserve"> Muestra la clasificación de los ingresos a partir de la desagregación de Ingresos de Libre Disposición, Transferencias Federales Etiquetadas e Ingresos Derivados de Financiamientos.</t>
    </r>
  </si>
  <si>
    <r>
      <t xml:space="preserve">(d) Estimado: </t>
    </r>
    <r>
      <rPr>
        <sz val="12"/>
        <color theme="1"/>
        <rFont val="Arial Narrow"/>
        <family val="2"/>
      </rPr>
      <t>Esta información se presentará en términos anualizados.</t>
    </r>
  </si>
  <si>
    <r>
      <t>(e) Diferencia:</t>
    </r>
    <r>
      <rPr>
        <sz val="12"/>
        <color theme="1"/>
        <rFont val="Arial Narrow"/>
        <family val="2"/>
      </rPr>
      <t xml:space="preserve"> Representa el importe obtenido de la diferencia entre el Ingreso Recaudado y el Ingreso Estimado.</t>
    </r>
  </si>
  <si>
    <r>
      <t xml:space="preserve">(b) Periodo de presentación: </t>
    </r>
    <r>
      <rPr>
        <sz val="12"/>
        <color theme="1"/>
        <rFont val="Arial Narrow"/>
        <family val="2"/>
      </rPr>
      <t>Este informe se presenta de forma trimestral acumulando cada periodo del ejercicio, con la desagregación de la información financiera ocurrida entre el inicio y el final del periodo, así como de manera anual, en la Cuenta Pública.</t>
    </r>
  </si>
  <si>
    <r>
      <t>(c) Concepto:</t>
    </r>
    <r>
      <rPr>
        <sz val="12"/>
        <color theme="1"/>
        <rFont val="Arial Narrow"/>
        <family val="2"/>
      </rPr>
      <t xml:space="preserve"> Muestra la clasificación de los egresos a partir de la desagregación de Gasto No Etiquetado y Gasto Etiquetado. Estos formatos se integran por las distintas clasificaciones del egreso de acuerdo a lo siguiente:</t>
    </r>
  </si>
  <si>
    <r>
      <t>*  Clasificación por Objeto del Gasto (Capítulo y Concepto), Formato 6 a)</t>
    </r>
    <r>
      <rPr>
        <sz val="12"/>
        <color theme="1"/>
        <rFont val="Arial Narrow"/>
        <family val="2"/>
      </rPr>
      <t>. Este formato es presentado por todos los Entes Públicos, bajo una clasificación de egresos por Capítulo y Concepto.</t>
    </r>
  </si>
  <si>
    <r>
      <t>*  Clasificación Administrativa</t>
    </r>
    <r>
      <rPr>
        <sz val="12"/>
        <color theme="1"/>
        <rFont val="Arial Narrow"/>
        <family val="2"/>
      </rPr>
      <t xml:space="preserve">, </t>
    </r>
    <r>
      <rPr>
        <b/>
        <sz val="12"/>
        <color theme="1"/>
        <rFont val="Arial Narrow"/>
        <family val="2"/>
      </rPr>
      <t>Formato 6 b)</t>
    </r>
    <r>
      <rPr>
        <sz val="12"/>
        <color theme="1"/>
        <rFont val="Arial Narrow"/>
        <family val="2"/>
      </rPr>
      <t>. Este formato es presentado de acuerdo a la estructura administrativa del Ente Público.</t>
    </r>
  </si>
  <si>
    <r>
      <t>*  Clasificación Funcional (Finalidad y Función),</t>
    </r>
    <r>
      <rPr>
        <sz val="12"/>
        <color theme="1"/>
        <rFont val="Arial Narrow"/>
        <family val="2"/>
      </rPr>
      <t xml:space="preserve"> </t>
    </r>
    <r>
      <rPr>
        <b/>
        <sz val="12"/>
        <color theme="1"/>
        <rFont val="Arial Narrow"/>
        <family val="2"/>
      </rPr>
      <t>Formato 6 c).</t>
    </r>
    <r>
      <rPr>
        <sz val="12"/>
        <color theme="1"/>
        <rFont val="Arial Narrow"/>
        <family val="2"/>
      </rPr>
      <t xml:space="preserve"> Este formato es presentado por cada Ente Público, atendiendo a la finalidad y función que tiene el gasto.</t>
    </r>
  </si>
  <si>
    <r>
      <t>*  Clasificación de Servicios Personales por Categoría,</t>
    </r>
    <r>
      <rPr>
        <sz val="12"/>
        <color theme="1"/>
        <rFont val="Arial Narrow"/>
        <family val="2"/>
      </rPr>
      <t xml:space="preserve"> </t>
    </r>
    <r>
      <rPr>
        <b/>
        <sz val="12"/>
        <color theme="1"/>
        <rFont val="Arial Narrow"/>
        <family val="2"/>
      </rPr>
      <t>Formato 6 d)</t>
    </r>
    <r>
      <rPr>
        <sz val="12"/>
        <color theme="1"/>
        <rFont val="Arial Narrow"/>
        <family val="2"/>
      </rPr>
      <t>. Este formato es presentado por cada Ente Público, el cual deberá incluir el importe de las partidas, independientemente del capítulo en donde se registren dentro de la contabilidad. Este formato tiene como objetivo conjuntar la información necesaria para validar el cumplimiento del Artículo 10, de la LDF al cierre de cada ejercicio. El Total del Gasto en Servicios Personales no necesariamente deberá coincidir con el renglón de Servicios Personales del Estado Analítico del Ejercicio del Presupuesto de Egresos Detallado, Clasificación por Objeto del Gasto (Capítulo y Concepto).</t>
    </r>
  </si>
  <si>
    <r>
      <t xml:space="preserve">(d) Aprobado: </t>
    </r>
    <r>
      <rPr>
        <sz val="12"/>
        <color theme="1"/>
        <rFont val="Arial Narrow"/>
        <family val="2"/>
      </rPr>
      <t>Esta información se presentará en términos anualizados.</t>
    </r>
  </si>
  <si>
    <r>
      <t>(e) Subejercicio:</t>
    </r>
    <r>
      <rPr>
        <sz val="12"/>
        <color theme="1"/>
        <rFont val="Arial Narrow"/>
        <family val="2"/>
      </rPr>
      <t xml:space="preserve"> Representa el importe obtenido de la diferencia entre el Egreso Modificado y el Egreso Devengado.</t>
    </r>
  </si>
  <si>
    <t>Contador General</t>
  </si>
  <si>
    <t xml:space="preserve">    Secretario de Administracion y Finanzas</t>
  </si>
  <si>
    <t xml:space="preserve"> C.P. Apolinar Villegas Arcos</t>
  </si>
  <si>
    <t>“Bajo protesta de decir verdad declaramos que los Estados Financieros y sus notas, son razonablemente correctos y son responsabilidad del emisor”</t>
  </si>
  <si>
    <t xml:space="preserve">             C.P.  JOSE LUIS ELIZONDO MARTINEZ </t>
  </si>
  <si>
    <t xml:space="preserve"> C.P.  JOSE LUIS ELIZONDO MARTINEZ  </t>
  </si>
  <si>
    <t xml:space="preserve"> C.P.  JOSE LUIS ELIZONDO MARTINEZ </t>
  </si>
  <si>
    <t>______________________________________________________</t>
  </si>
  <si>
    <t>M. en C. José Carlos Arredondo Velázquez</t>
  </si>
  <si>
    <t>C.P. Apolinar Villegas Arcos</t>
  </si>
  <si>
    <t>Rector</t>
  </si>
  <si>
    <t>"Bajo protesta de decir verdad declaramos que los Estados Financieros y sus notas, son razonablemente correctos y son responsabilidad del emisor"</t>
  </si>
  <si>
    <r>
      <t>B. Egresos Presupuestarios</t>
    </r>
    <r>
      <rPr>
        <b/>
        <vertAlign val="superscript"/>
        <sz val="10"/>
        <color theme="1"/>
        <rFont val="Arial Narrow"/>
        <family val="2"/>
      </rPr>
      <t>1</t>
    </r>
    <r>
      <rPr>
        <b/>
        <sz val="10"/>
        <color theme="1"/>
        <rFont val="Arial Narrow"/>
        <family val="2"/>
      </rPr>
      <t xml:space="preserve"> (B = B1+B2)</t>
    </r>
  </si>
  <si>
    <t xml:space="preserve"> Secretarío de Administración y Finanzas</t>
  </si>
  <si>
    <t>Secretarío de Administración y Finanzas</t>
  </si>
  <si>
    <t>__________________________________________</t>
  </si>
  <si>
    <t>_______________________________________</t>
  </si>
  <si>
    <t>Saldo Periodo Actual  Diciembre 2017</t>
  </si>
  <si>
    <t>Saldo Periodo Anterior Diciembre 2016</t>
  </si>
  <si>
    <t>a. Efectivo y Equivalentes     (a=a1+a2+a3+a4+a5+a6+a7)</t>
  </si>
  <si>
    <t>IA. Total de Activos Circulantes     (IA = a + b + c + d + e + f + g)</t>
  </si>
  <si>
    <t>IIA. Total de Pasivos Circulantes   (IIA = a + b + c + d + e + f + g + h)</t>
  </si>
  <si>
    <t>IB. Total de Activos No Circulantes    (IB = a + b + c + d + e + f + g + h + i)</t>
  </si>
  <si>
    <t>Del 1 de enero al 31 de Diciembre de 2017</t>
  </si>
  <si>
    <t xml:space="preserve">                 Informe Analítico de la Deuda Pública y Otros Pasivos - LDF</t>
  </si>
  <si>
    <t>Monto pagado de la inversión a Diciembre de 2017 (k)</t>
  </si>
  <si>
    <t>Monto pagado de la inversión actualizado a Diciembre de 2017 (l)</t>
  </si>
  <si>
    <t>Saldo pendiente por pagar de la inversión a Diciembre de 2017 (m = g – l)</t>
  </si>
  <si>
    <t xml:space="preserve">Concepto    </t>
  </si>
  <si>
    <t xml:space="preserve">                                            Estado Analítico del Ejercicio del Presupuesto de Egresos Detallado - LDF</t>
  </si>
  <si>
    <r>
      <t xml:space="preserve">                                                            UNIVERSIDAD TECNOLOGICA DE QUERETARO                                </t>
    </r>
    <r>
      <rPr>
        <b/>
        <sz val="14"/>
        <color rgb="FF3D2FF9"/>
        <rFont val="Arial"/>
        <family val="2"/>
      </rPr>
      <t xml:space="preserve"> Formato  1</t>
    </r>
  </si>
  <si>
    <r>
      <t xml:space="preserve">                                                UNIVERSIDAD TECNOLOGICA DE QUERETARO                  </t>
    </r>
    <r>
      <rPr>
        <b/>
        <sz val="12"/>
        <color rgb="FF3D2FF9"/>
        <rFont val="Arial"/>
        <family val="2"/>
      </rPr>
      <t>Formato   2</t>
    </r>
  </si>
  <si>
    <r>
      <t xml:space="preserve">                                                                     UNIVERSIDAD TECNOLOGICA DE QUERETARO                                                </t>
    </r>
    <r>
      <rPr>
        <b/>
        <sz val="12"/>
        <color rgb="FF3D2FF9"/>
        <rFont val="Arial"/>
        <family val="2"/>
      </rPr>
      <t xml:space="preserve"> Formato   3</t>
    </r>
  </si>
  <si>
    <r>
      <t xml:space="preserve">                                                   Universidad Tecnológica de Querétaro                                        </t>
    </r>
    <r>
      <rPr>
        <b/>
        <sz val="12"/>
        <color rgb="FF3D2FF9"/>
        <rFont val="Arial Narrow"/>
        <family val="2"/>
      </rPr>
      <t>FORMATO    4</t>
    </r>
  </si>
  <si>
    <r>
      <t xml:space="preserve">                                                                                       Universidad Tecnológica de Querétaro                </t>
    </r>
    <r>
      <rPr>
        <b/>
        <sz val="12"/>
        <color rgb="FF3D2FF9"/>
        <rFont val="Arial"/>
        <family val="2"/>
      </rPr>
      <t xml:space="preserve">  FORMATO   5</t>
    </r>
  </si>
  <si>
    <r>
      <t xml:space="preserve">                                    Universidad Tecnológica de Querétaro                       </t>
    </r>
    <r>
      <rPr>
        <b/>
        <sz val="12"/>
        <color rgb="FF3D2FF9"/>
        <rFont val="Arial Narrow"/>
        <family val="2"/>
      </rPr>
      <t xml:space="preserve">  FORMATO   6b)</t>
    </r>
  </si>
  <si>
    <t xml:space="preserve">                            Estado Analítico del Ejercicio del Presupuesto de Egresos Detallado - LDF</t>
  </si>
  <si>
    <r>
      <t xml:space="preserve">                                                              Universidad Tecnológica de Querétaro               </t>
    </r>
    <r>
      <rPr>
        <b/>
        <sz val="12"/>
        <color theme="1"/>
        <rFont val="Arial Narrow"/>
        <family val="2"/>
      </rPr>
      <t xml:space="preserve">        </t>
    </r>
    <r>
      <rPr>
        <b/>
        <sz val="12"/>
        <color rgb="FF3D2FF9"/>
        <rFont val="Arial Narrow"/>
        <family val="2"/>
      </rPr>
      <t>FORMATO   6 c)</t>
    </r>
  </si>
  <si>
    <t xml:space="preserve">                             Estado Analítico del Ejercicio del Presupuesto de Egresos Detallado - LDF</t>
  </si>
  <si>
    <t xml:space="preserve">                                                                                                                                                                                                    </t>
  </si>
  <si>
    <t xml:space="preserve">                                  </t>
  </si>
  <si>
    <r>
      <t xml:space="preserve">                                                             Universidad Tecnológica de Querétaro         </t>
    </r>
    <r>
      <rPr>
        <b/>
        <sz val="12"/>
        <color rgb="FF3D2FF9"/>
        <rFont val="Arial Narrow"/>
        <family val="2"/>
      </rPr>
      <t xml:space="preserve">        FORMATO   6  d)</t>
    </r>
  </si>
  <si>
    <t>Formato 7</t>
  </si>
  <si>
    <t>“GUÍA DE CUMPLIMIENTO DE LA LEY DE DISCIPLINA FINANCIERA DE LAS ENTIDADES FEDERATIVAS Y LOS MUNICIPIOS”</t>
  </si>
  <si>
    <t>Indicadores de Observancia (c)</t>
  </si>
  <si>
    <t>Implementación</t>
  </si>
  <si>
    <t>Resultado</t>
  </si>
  <si>
    <t>Fundamento (h)</t>
  </si>
  <si>
    <t>Comentarios (i)</t>
  </si>
  <si>
    <t>SI</t>
  </si>
  <si>
    <t>NO</t>
  </si>
  <si>
    <t>Mecanismo de Verificación (d)</t>
  </si>
  <si>
    <t xml:space="preserve">Fecha estimada de cumplimiento (e) </t>
  </si>
  <si>
    <t>Monto o valor (f)</t>
  </si>
  <si>
    <t>Unidad (pesos/porcentaje) (g)</t>
  </si>
  <si>
    <t>INDICADORES PRESUPUESTARIOS</t>
  </si>
  <si>
    <t>A. INDICADORES CUANTITATIVOS</t>
  </si>
  <si>
    <t>Balance Presupuestario Sostenible (j)</t>
  </si>
  <si>
    <t>a.</t>
  </si>
  <si>
    <t>Propuesto</t>
  </si>
  <si>
    <t>Iniciativa de Ley de Ingresos y Proyecto de Presupuesto de Egresos</t>
  </si>
  <si>
    <t>pesos</t>
  </si>
  <si>
    <t>Art. 6 y 19 de la LDF</t>
  </si>
  <si>
    <t>b.</t>
  </si>
  <si>
    <t>Ley de Ingresos y Presupuesto de Egresos</t>
  </si>
  <si>
    <t>c.</t>
  </si>
  <si>
    <t>Ejercido</t>
  </si>
  <si>
    <t>Cuenta Pública / Formato 4 LDF</t>
  </si>
  <si>
    <t>Balance Presupuestario de Recursos Disponibles Sostenible (k)</t>
  </si>
  <si>
    <t>Financiamiento Neto dentro del Techo de Financiamiento Neto (l)</t>
  </si>
  <si>
    <t xml:space="preserve">Iniciativa de Ley de Ingresos </t>
  </si>
  <si>
    <t>Art. 6, 19 y 46 de la LDF</t>
  </si>
  <si>
    <t xml:space="preserve">Ley de Ingresos </t>
  </si>
  <si>
    <t>Recursos destinados a la atención de desastres naturales</t>
  </si>
  <si>
    <t>Asignación al fideicomiso para desastres naturales (m)</t>
  </si>
  <si>
    <t>a.1 Aprobado</t>
  </si>
  <si>
    <t>Reporte Trim. Formato 6 a)</t>
  </si>
  <si>
    <t>Art. 9 de la LDF</t>
  </si>
  <si>
    <t>a.2 Pagado</t>
  </si>
  <si>
    <t>Cuenta Pública / Formato 6 a)</t>
  </si>
  <si>
    <t>Aportación promedio realizada por la Entidad Federativa durante los 5 ejercicios previos, para infraestructura dañada por desastres naturales (n)</t>
  </si>
  <si>
    <t>Autorizaciones de recursos aprobados por el FONDEN</t>
  </si>
  <si>
    <t>Saldo del fideicomiso para desastres naturales (o)</t>
  </si>
  <si>
    <t>Cuenta Pública / Auxiliar de Cuentas</t>
  </si>
  <si>
    <t>d.</t>
  </si>
  <si>
    <t>Costo promedio de los últimos 5 ejercicios de la reconstrucción de infraestructura dañada por desastres naturales (p)</t>
  </si>
  <si>
    <t>Techo para servicios personales (q)</t>
  </si>
  <si>
    <t xml:space="preserve">a. </t>
  </si>
  <si>
    <t>Asignación en el Presupuesto de Egresos</t>
  </si>
  <si>
    <t>Reporte Trim. Formato 6 d)</t>
  </si>
  <si>
    <t>Art. 10 y 21 de la LDF</t>
  </si>
  <si>
    <t xml:space="preserve">b. </t>
  </si>
  <si>
    <t>Art. 13 fracc. V y 21 de la LDF</t>
  </si>
  <si>
    <t xml:space="preserve">Previsiones de gasto para compromisos de pago derivados de APPs (r) </t>
  </si>
  <si>
    <t>Presupuesto de Egresos</t>
  </si>
  <si>
    <t>Art. 11 y 21 de la LDF</t>
  </si>
  <si>
    <t>Techo de ADEFAS para el ejercicio fiscal (s)</t>
  </si>
  <si>
    <t>Proyecto de Presupuesto de Egresos</t>
  </si>
  <si>
    <t>Art. 12 y 20 de la LDF</t>
  </si>
  <si>
    <t>B. INDICADORES CUALITATIVOS</t>
  </si>
  <si>
    <t>Objetivos anuales, estrategias y metas para el ejercicio fiscal (t)</t>
  </si>
  <si>
    <t>Art. 5 y 18 de la LDF</t>
  </si>
  <si>
    <t>Proyecciones de ejercicios posteriores (u)</t>
  </si>
  <si>
    <t>Iniciativa de Ley de Ingresos y Proyecto de Presupuesto de Egresos / Formatos 7 a) y b)</t>
  </si>
  <si>
    <t>Descripción de riesgos relevantes y propuestas de acción para enfrentarlos (v)</t>
  </si>
  <si>
    <t>Resultados de ejercicios fiscales anteriores y el ejercicio fiscal en cuestión (w)</t>
  </si>
  <si>
    <t>Iniciativa de Ley de Ingresos y Proyecto de Presupuesto de Egresos / Formatos 7 c) y d)</t>
  </si>
  <si>
    <t>e.</t>
  </si>
  <si>
    <t>Estudio actuarial de las pensiones de sus trabajadores (x)</t>
  </si>
  <si>
    <t>Proyecto de Presupuesto de Egresos / Formato 8</t>
  </si>
  <si>
    <t>Balance Presupuestario de Recursos Disponibles, en caso de ser negativo</t>
  </si>
  <si>
    <t>Razones excepcionales que justifican el Balance Presupuestario de Recursos Disponibles negativo (y)</t>
  </si>
  <si>
    <t>Iniciativa de Ley de Ingresos o Proyecto de Presupuesto de Egresos</t>
  </si>
  <si>
    <t>Fuente de recursos para cubrir el Balance Presupuestario de Recursos Disponibles negativo (z)</t>
  </si>
  <si>
    <t>Número de ejercicios fiscales y acciones necesarias para cubrir el Balance Presupuestario de Recursos Disponibles negativo (aa)</t>
  </si>
  <si>
    <t>Informes Trimestrales sobre el avance de las acciones para recuperar el Balance Presupuestario de Recursos Disponibles (bb)</t>
  </si>
  <si>
    <t>Reporte Trim. y Cuenta Pública</t>
  </si>
  <si>
    <t>Servicios Personales</t>
  </si>
  <si>
    <t>Remuneraciones de los servidores públicos (cc)</t>
  </si>
  <si>
    <t>Proyecto de Presupuesto</t>
  </si>
  <si>
    <t>Previsiones salariales y económicas para cubrir incrementos salariales, creación de plazas y otros (dd)</t>
  </si>
  <si>
    <t>INDICADORES DEL EJERCICIO PRESUPUESTARIO</t>
  </si>
  <si>
    <t>Ingresos Excedentes derivados de Ingresos de Libre Disposición</t>
  </si>
  <si>
    <t>Monto de Ingresos Excedentes derivados de ILD (ee)</t>
  </si>
  <si>
    <t xml:space="preserve">Cuenta Pública / Formato 5 </t>
  </si>
  <si>
    <t>Art. 14 y 21 de la LDF</t>
  </si>
  <si>
    <t>Monto de Ingresos Excedentes derivados de ILD destinados al fin del A.14, fracción I de la LDF (ff)</t>
  </si>
  <si>
    <t>Cuenta Pública</t>
  </si>
  <si>
    <t>Monto de Ingresos Excedentes derivados de ILD destinados al fin del A.14, fracción II, a) de la LDF (gg)</t>
  </si>
  <si>
    <t>Monto de Ingresos Excedentes derivados de ILD destinados al fin del A.14, fracción II, b) de la LDF (hh)</t>
  </si>
  <si>
    <t>Monto de Ingresos Excedentes derivados de ILD destinados al fin del artículo noveno transitorio de la LDF (ii)</t>
  </si>
  <si>
    <t>Art. Noveno Transitorio de la LDF</t>
  </si>
  <si>
    <t>Análisis Costo-Beneficio para programas o proyectos de inversión mayores a 10 millones de UDIS (jj)</t>
  </si>
  <si>
    <t>Página de internet de la Secretaría de Finanzas o Tesorería Municipal</t>
  </si>
  <si>
    <t>Art. 13 frac. III y 21 de la LDF</t>
  </si>
  <si>
    <t>Análisis de conveniencia y análisis de transferencia de riesgos de los proyectos APPs (kk)</t>
  </si>
  <si>
    <t>Identificación de población objetivo, destino y temporalidad de subsidios (ll)</t>
  </si>
  <si>
    <t>Art. 13 frac. VII y 21 de la LDF</t>
  </si>
  <si>
    <t>INDICADORES DE DEUDA PÚBLICA</t>
  </si>
  <si>
    <t>Obligaciones a Corto Plazo</t>
  </si>
  <si>
    <t>Límite de Obligaciones a Corto Plazo (mm)</t>
  </si>
  <si>
    <t>Art. 30 frac. I de la LDF</t>
  </si>
  <si>
    <t>Obligaciones a Corto Plazo (nn)</t>
  </si>
  <si>
    <t>Del 1 de enero al 31 de diciembre de 2017</t>
  </si>
  <si>
    <t xml:space="preserve">                                             Guía de Cumplimiento de la Ley de Disciplina Financiera de las Entidades Federativas y Municipios</t>
  </si>
  <si>
    <t>“INSTRUCTIVO DE LLENADO DE LA GUÍA DE CUMPLIMIENTO DE LA LEY DE DISCIPLINA FINANCIERA DE LAS ENTIDADES FEDERATIVAS Y LOS MUNICIPIOS”</t>
  </si>
  <si>
    <t>Para dar seguimiento al cumplimiento de las obligaciones contenidas en la LDF y con fundamento en el Artículo 4, los Entes Públicos obligados integrarán la información de la Guía de Cumplimiento de la Ley de Disciplina Financiera de las Entidades Federativas y Municipios (en adelante, Guía de Cumplimiento) de conformidad con lo siguiente:</t>
  </si>
  <si>
    <r>
      <rPr>
        <b/>
        <sz val="12"/>
        <color theme="1"/>
        <rFont val="Arial Narrow"/>
        <family val="2"/>
      </rPr>
      <t>(a) Nombre del Ente Público:</t>
    </r>
    <r>
      <rPr>
        <sz val="12"/>
        <color theme="1"/>
        <rFont val="Arial Narrow"/>
        <family val="2"/>
      </rPr>
      <t xml:space="preserve"> Esta Guía de Cumplimiento debe ser presentada por cada uno de los Entes Públicos de las Entidades Federativas y Municipios, es decir, los poderes Ejecutivo, Legislativo y Judicial; los organismos autónomos; los órganos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</si>
  <si>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rPr>
        <b/>
        <sz val="12"/>
        <color theme="1"/>
        <rFont val="Arial Narrow"/>
        <family val="2"/>
      </rPr>
      <t>(b) Periodo de presentación:</t>
    </r>
    <r>
      <rPr>
        <sz val="12"/>
        <color theme="1"/>
        <rFont val="Arial Narrow"/>
        <family val="2"/>
      </rPr>
      <t xml:space="preserve"> Esta Guía de Cumplimiento se presenta de forma anual por parte de los Entes Públicos, en conjunto con la Cuenta Pública de la Entidad Federativa o Municipio que corresponda; comprendiendo un ejercicio fiscal completo. Asimismo, se publicará en la página oficial de internet del Ente Público obligado o, en su caso, de la Entidad Federativa o Municipio correspondiente.</t>
    </r>
  </si>
  <si>
    <r>
      <rPr>
        <b/>
        <sz val="12"/>
        <color theme="1"/>
        <rFont val="Arial Narrow"/>
        <family val="2"/>
      </rPr>
      <t>(c) Indicadores de Observancia:</t>
    </r>
    <r>
      <rPr>
        <sz val="12"/>
        <color theme="1"/>
        <rFont val="Arial Narrow"/>
        <family val="2"/>
      </rPr>
      <t xml:space="preserve"> La Guía de Cumplimiento contiene los indicadores cuantitativos y cualitativos que señala la LDF como de obligado cumplimiento por parte de los Entes Públicos, según corresponda. Estos indicadores se dividen en tres bloques principales: Indicadores Presupuestarios, Indicadores del Ejercicio Presupuestario e Indicadores de Deuda Pública.</t>
    </r>
  </si>
  <si>
    <r>
      <rPr>
        <b/>
        <sz val="12"/>
        <color theme="1"/>
        <rFont val="Arial Narrow"/>
        <family val="2"/>
      </rPr>
      <t>(d) Mecanismo de Verificación:</t>
    </r>
    <r>
      <rPr>
        <sz val="12"/>
        <color theme="1"/>
        <rFont val="Arial Narrow"/>
        <family val="2"/>
      </rPr>
      <t xml:space="preserve"> Señala el documento mediante el cual se verifica el cumplimiento del indicador; así como en su caso, la liga específica de la página oficial de Internet del Ente Público o, de la Entidad Federativa o Municipio correspondiente, en dónde se encuentre publicado el documento.</t>
    </r>
  </si>
  <si>
    <r>
      <rPr>
        <b/>
        <sz val="12"/>
        <color theme="1"/>
        <rFont val="Arial Narrow"/>
        <family val="2"/>
      </rPr>
      <t>(e) Fecha estimada de cumplimiento:</t>
    </r>
    <r>
      <rPr>
        <sz val="12"/>
        <color theme="1"/>
        <rFont val="Arial Narrow"/>
        <family val="2"/>
      </rPr>
      <t xml:space="preserve"> Señala la fecha, periodo o momento del ciclo presupuestario en la cual los Entes Públicos tendrán que presentar evidencia respecto del cumplimiento del indicador.</t>
    </r>
  </si>
  <si>
    <r>
      <rPr>
        <b/>
        <sz val="12"/>
        <color theme="1"/>
        <rFont val="Arial Narrow"/>
        <family val="2"/>
      </rPr>
      <t>(f) Monto o valor:</t>
    </r>
    <r>
      <rPr>
        <sz val="12"/>
        <color theme="1"/>
        <rFont val="Arial Narrow"/>
        <family val="2"/>
      </rPr>
      <t xml:space="preserve"> El resultado del indicador.</t>
    </r>
  </si>
  <si>
    <r>
      <rPr>
        <b/>
        <sz val="12"/>
        <color theme="1"/>
        <rFont val="Arial Narrow"/>
        <family val="2"/>
      </rPr>
      <t>(g) Unidad:</t>
    </r>
    <r>
      <rPr>
        <sz val="12"/>
        <color theme="1"/>
        <rFont val="Arial Narrow"/>
        <family val="2"/>
      </rPr>
      <t xml:space="preserve"> La unidad de medida a que se refiere la cifra de resultado del indicador; en pesos o en porcentaje, según corresponda.</t>
    </r>
  </si>
  <si>
    <r>
      <rPr>
        <b/>
        <sz val="12"/>
        <color theme="1"/>
        <rFont val="Arial Narrow"/>
        <family val="2"/>
      </rPr>
      <t>(h) Fundamento:</t>
    </r>
    <r>
      <rPr>
        <sz val="12"/>
        <color theme="1"/>
        <rFont val="Arial Narrow"/>
        <family val="2"/>
      </rPr>
      <t xml:space="preserve"> El Artículo de la LDF que establece la obligación referida de cada indicador.</t>
    </r>
  </si>
  <si>
    <r>
      <rPr>
        <b/>
        <sz val="12"/>
        <color theme="1"/>
        <rFont val="Arial Narrow"/>
        <family val="2"/>
      </rPr>
      <t>(i) Comentarios:</t>
    </r>
    <r>
      <rPr>
        <sz val="12"/>
        <color theme="1"/>
        <rFont val="Arial Narrow"/>
        <family val="2"/>
      </rPr>
      <t xml:space="preserve"> El campo para añadir alguna referencia o precisión respecto del indicador.</t>
    </r>
  </si>
  <si>
    <t>Cada Ente Público utilizará los conceptos que le son aplicables. En aquéllos que no lo sean, el Ente Público deberá anotar N.A. (No Aplica); por lo que no se deben eliminar el resto de los conceptos. Por cada uno de los conceptos de la Guía de Cumplimiento se entenderá lo siguiente:</t>
  </si>
  <si>
    <t>A) INDICADORES CUANTITATIVOS</t>
  </si>
  <si>
    <r>
      <rPr>
        <b/>
        <sz val="12"/>
        <color theme="1"/>
        <rFont val="Arial Narrow"/>
        <family val="2"/>
      </rPr>
      <t>(j) Balance Presupuestario Sostenible:</t>
    </r>
    <r>
      <rPr>
        <sz val="12"/>
        <color theme="1"/>
        <rFont val="Arial Narrow"/>
        <family val="2"/>
      </rPr>
      <t xml:space="preserve"> Definido en términos del Artículo 2, fracción II de la LDF. Es el monto absoluto que corresponde al Balance Presupuestario. Se expresa como valor positivo en el caso de ser superávit, y como valor negativo en el caso de ser déficit. Se reportará en los momentos del ciclo presupuestario de: (a) Propuesto, el que se resulta de la Iniciativa de Ley de Ingresos y del proyecto de Presupuesto de Egresos; (b) Aprobado, el que resulta de la Ley de Ingresos y el Presupuesto de Egresos aprobados por la Legislatura Local correspondiente, y (3) Ejercido, el que resulta al final del ejercicio, expresado en la Cuenta Pública y se corresponderá con el monto señalado para este concepto en el Formato 4.</t>
    </r>
  </si>
  <si>
    <r>
      <rPr>
        <b/>
        <sz val="12"/>
        <color theme="1"/>
        <rFont val="Arial Narrow"/>
        <family val="2"/>
      </rPr>
      <t>(k) Balance Presupuestario de Recursos Disponibles Sostenible:</t>
    </r>
    <r>
      <rPr>
        <sz val="12"/>
        <color theme="1"/>
        <rFont val="Arial Narrow"/>
        <family val="2"/>
      </rPr>
      <t xml:space="preserve"> Definido en términos de los Artículos 2, fracción III, 6 y 19 de la LDF. Es el monto absoluto que corresponde al Balance Presupuestario de Recursos Disponibles. Se expresa como valor positivo en el caso de ser superávit, y como valor negativo en el caso de ser déficit. Se reportará en los momentos del ciclo presupuestario de: (a) Propuesto, el que se resulta de la Iniciativa de Ley de Ingresos y del proyecto de Presupuesto de Egresos; (b) Aprobado, el que resulta de la Ley de Ingresos y el Presupuesto de Egresos aprobados por la Legislatura Local correspondiente, y (3) Ejercido, el que resulta al final del ejercicio, expresado en la Cuenta Pública y se corresponderá con el monto señalado para este concepto en el Formato 4.</t>
    </r>
  </si>
  <si>
    <r>
      <rPr>
        <b/>
        <sz val="12"/>
        <color theme="1"/>
        <rFont val="Arial Narrow"/>
        <family val="2"/>
      </rPr>
      <t>(l) Financiamiento Neto dentro del Techo de Financiamiento Neto:</t>
    </r>
    <r>
      <rPr>
        <sz val="12"/>
        <color theme="1"/>
        <rFont val="Arial Narrow"/>
        <family val="2"/>
      </rPr>
      <t xml:space="preserve"> Definido en términos de los Artículos 2, fracción XII, 6, 19, y 46 de la LDF. El Financiamiento Neto no deberá ser mayor al Techo de Financiamiento Neto definido por el Sistema de Alertas para cada Ente Público, en los términos del Artículo 45 de la LDF. Se reportará en los momentos del ciclo presupuestario de: (a) Propuesto, el señalado en la Iniciativa de Ley de Ingresos; (b) Aprobado, el expresado en la Ley de Ingresos aprobada por la Legislatura Local correspondiente, y (3) Ejercido, el resultante al final del ejercicio, expresado en la Cuenta Pública y se corresponderá con el monto señalado para este concepto en el Formato 4.</t>
    </r>
  </si>
  <si>
    <r>
      <rPr>
        <b/>
        <sz val="12"/>
        <color theme="1"/>
        <rFont val="Arial Narrow"/>
        <family val="2"/>
      </rPr>
      <t>(m) Asignación al fideicomiso para desastres naturales:</t>
    </r>
    <r>
      <rPr>
        <sz val="12"/>
        <color theme="1"/>
        <rFont val="Arial Narrow"/>
        <family val="2"/>
      </rPr>
      <t xml:space="preserve"> Este indicador sólo aplica para Entidades Federativas. Definido en términos del Artículo 9 de la LDF. Es el monto asignado en el Presupuesto de Egresos al fideicomiso público constituido específicamente para dicho fin. Se reportará en los momentos del ciclo presupuestario de: (a.1) Aprobado, el señalado en el Presupuesto de Egresos aprobado por la Legislatura Local correspondiente, y (a.2) Pagado, el resultante al final del ejercicio, expresado en la Cuenta Pública y se corresponderá con el monto señalado para este concepto en el Formato 6a).</t>
    </r>
  </si>
  <si>
    <r>
      <rPr>
        <b/>
        <sz val="12"/>
        <color theme="1"/>
        <rFont val="Arial Narrow"/>
        <family val="2"/>
      </rPr>
      <t>(n) Aportación promedio realizada por la Entidad Federativa durante los 5 ejercicios previos, para infraestructura dañada por desastres naturales:</t>
    </r>
    <r>
      <rPr>
        <sz val="12"/>
        <color theme="1"/>
        <rFont val="Arial Narrow"/>
        <family val="2"/>
      </rPr>
      <t xml:space="preserve"> Definido en términos del Artículo 9 de la LDF. Es el monto que se utiliza como referencia para determinar la asignación anual en el Presupuesto de Egresos al fideicomiso público constituido específicamente para dicho fin. Este indicador deberá observar la transitoriedad considerada en el Artículo Quinto Transitorio de la LDF. Se verificará a través de las autorizaciones de recursos aprobados a través del Fondo para Desastres Naturales (FONDEN).</t>
    </r>
  </si>
  <si>
    <r>
      <rPr>
        <b/>
        <sz val="12"/>
        <color theme="1"/>
        <rFont val="Arial Narrow"/>
        <family val="2"/>
      </rPr>
      <t>(o) Saldo del fideicomiso para desastres naturales:</t>
    </r>
    <r>
      <rPr>
        <sz val="12"/>
        <color theme="1"/>
        <rFont val="Arial Narrow"/>
        <family val="2"/>
      </rPr>
      <t xml:space="preserve"> Este indicador sólo aplica para Entidades Federativas. Definido en términos del Artículo 9 de la LDF. Es el monto alcanzado por las aportaciones al fideicomiso público constituido específicamente para dicho fin. Es un dato de referencia, ya que todos los recursos que superen el monto señalado en el inciso posterior (p), podrán asignarse a acciones de prevención y mitigación específicas, conforme al Artículo 9 de la LDF. Se reportará en la Cuenta Pública respectiva, en el Auxiliar de cuentas que corresponda.</t>
    </r>
  </si>
  <si>
    <r>
      <rPr>
        <b/>
        <sz val="12"/>
        <color theme="1"/>
        <rFont val="Arial Narrow"/>
        <family val="2"/>
      </rPr>
      <t>(p) Costo promedio de los últimos 5 ejercicios de la reconstrucción de infraestructura dañada por desastres naturales:</t>
    </r>
    <r>
      <rPr>
        <sz val="12"/>
        <color theme="1"/>
        <rFont val="Arial Narrow"/>
        <family val="2"/>
      </rPr>
      <t xml:space="preserve"> Este indicador sólo aplica a Entidades Federativas. Definido en términos del Artículo 9 de la LDF. Es el monto que establece, para cada Entidad Federativa, el nivel máximo de recursos que en su caso, deberá alcanzar el fideicomiso público para desastres naturales. Se verificará a través de las autorizaciones de recursos aprobados a través del FONDEN.</t>
    </r>
  </si>
  <si>
    <r>
      <rPr>
        <b/>
        <sz val="12"/>
        <color theme="1"/>
        <rFont val="Arial Narrow"/>
        <family val="2"/>
      </rPr>
      <t>(q) Techo para servicios personales:</t>
    </r>
    <r>
      <rPr>
        <sz val="12"/>
        <color theme="1"/>
        <rFont val="Arial Narrow"/>
        <family val="2"/>
      </rPr>
      <t xml:space="preserve"> Definido en términos de los Artículos 10 fracción I, 11, 13, fracción V y 21 de la LDF. Es el monto total observado al cierre del ejercicio fiscal, del pago de servicios personales realizado por el Ente Público durante el ejercicio fiscal. Se reportará en los momentos del ciclo presupuestario de: (a) Asignación en el Presupuesto de Egresos, que será la señalada en el Presupuesto de Egresos aprobado por la Legislatura Local correspondiente y reflejado en el Formato 6 d), y (b) Ejercido, que será el resultante al final del ejercicio, expresado en la Cuenta Pública y se corresponderá con el monto señalado para este concepto en el Formato 6d). La asignación no deberá rebasar el límite anual establecido en la LDF. Este indicador deberá observar la transitoriedad considerada para el personal destinado a funciones de salud y de seguridad, de acuerdo con lo señalado en el Artículo Sexto Transitorio de la LDF.</t>
    </r>
  </si>
  <si>
    <r>
      <rPr>
        <b/>
        <sz val="12"/>
        <color theme="1"/>
        <rFont val="Arial Narrow"/>
        <family val="2"/>
      </rPr>
      <t>(r) Previsiones de gasto para compromisos de pago derivados de APPs:</t>
    </r>
    <r>
      <rPr>
        <sz val="12"/>
        <color theme="1"/>
        <rFont val="Arial Narrow"/>
        <family val="2"/>
      </rPr>
      <t xml:space="preserve"> Definido en términos de los Artículos 11 y 21 de la LDF. Es el monto total que se considera en el Presupuesto de Egresos del Ente Público destinado al pago anual de las obligaciones contratadas bajo esquemas de Asociaciones Público-Privadas vigentes. Se reportará en el momento del ciclo presupuestario de (a) Asignación en el Presupuesto de Egresos, que será la señalada en el Presupuesto de Egresos aprobado por la Legislatura Local correspondiente y reflejado en el Formato 3,</t>
    </r>
  </si>
  <si>
    <r>
      <rPr>
        <b/>
        <sz val="12"/>
        <color theme="1"/>
        <rFont val="Arial Narrow"/>
        <family val="2"/>
      </rPr>
      <t>(s) Techo de ADEFAS para el ejercicio fiscal:</t>
    </r>
    <r>
      <rPr>
        <sz val="12"/>
        <color theme="1"/>
        <rFont val="Arial Narrow"/>
        <family val="2"/>
      </rPr>
      <t xml:space="preserve"> Definido en términos de los Artículos 12 y 20 de la LDF, para las Entidades Federativas y los Municipios, respectivamente. Es el monto total que se considera en el Presupuesto de Egresos del Ente Público destinado al pago anual de los adeudos de ejercicios fiscales anteriores. Se reportará en los momentos del ciclo presupuestario de: (a) Propuesto, el que se señala en el proyecto de Presupuesto de Egresos; (b) Aprobado, el que establece el Presupuesto de Egresos aprobado por la Legislatura Local correspondiente y contenido en el Formato 6 a), y (3) Ejercido, el que resulta al final del ejercicio, expresado en la Cuenta Pública y se corresponderá con el monto señalado para este concepto en el Formato 6a). Este indicador deberá observar la transitoriedad considerada en los Artículos Séptimo y Décimo Primero Transitorios de la LDF, para las entidades federativas y los municipios, según corresponda.</t>
    </r>
  </si>
  <si>
    <t>B) INDICADORES CUALITATIVOS</t>
  </si>
  <si>
    <r>
      <rPr>
        <b/>
        <sz val="12"/>
        <color theme="1"/>
        <rFont val="Arial Narrow"/>
        <family val="2"/>
      </rPr>
      <t>(t) Objetivos anuales, estrategias y metas para el ejercicio fiscal:</t>
    </r>
    <r>
      <rPr>
        <sz val="12"/>
        <color theme="1"/>
        <rFont val="Arial Narrow"/>
        <family val="2"/>
      </rPr>
      <t xml:space="preserve"> Definido en términos del Artículo 5 fracción I de la LDF, correspondiente a las Entidades Federativas. Considera a la alineación del presupuesto anual con respecto de los Planes Estatales de Desarrollo, según corresponda y, en su caso, con el Plan Nacional de Desarrollo y con la Ley de Ingresos y el Presupuesto de Egresos de la Federación. Deberán incluirse en la Iniciativa de Ley de Ingresos y en el Presupuesto de Egresos, según corresponda, de conformidad con lo establecido en la legislación local aplicable.</t>
    </r>
  </si>
  <si>
    <r>
      <rPr>
        <b/>
        <sz val="12"/>
        <color theme="1"/>
        <rFont val="Arial Narrow"/>
        <family val="2"/>
      </rPr>
      <t>(u) Proyecciones de ejercicios posteriores:</t>
    </r>
    <r>
      <rPr>
        <sz val="12"/>
        <color theme="1"/>
        <rFont val="Arial Narrow"/>
        <family val="2"/>
      </rPr>
      <t xml:space="preserve"> Definidas, tanto para los ingresos como para el gasto, en términos de los Artículos 5, fracción II y 18, fracción I de la LDF, para las Entidades Federativas y los Municipios, respectivamente. En el caso de los municipios menores a 200 mil habitantes, se deberá observar la temporalidad dispuesta por el último párrafo del Artículo 18 de la LDF. La base para las proyecciones deberá ser congruente con los Criterios Generales de Política Económica enviados por el Ejecutivo Federal al Congreso de la Unión, para dar cumplimiento al Artículo 42 de la Ley Federal de Presupuesto y Responsabilidad Hacendaria. Deberán incluirse en la Iniciativa de Ley de Ingresos y en el Presupuesto de Egresos, según corresponda, de conformidad con lo establecido en la legislación local aplicable, a través de los Formatos 7a) y 7b). Una vez aprobados deberán presentarse los importes correspondientes.</t>
    </r>
  </si>
  <si>
    <r>
      <rPr>
        <b/>
        <sz val="12"/>
        <color theme="1"/>
        <rFont val="Arial Narrow"/>
        <family val="2"/>
      </rPr>
      <t>(v) Descripción de riesgos relevantes y propuestas de acción para enfrentarlos:</t>
    </r>
    <r>
      <rPr>
        <sz val="12"/>
        <color theme="1"/>
        <rFont val="Arial Narrow"/>
        <family val="2"/>
      </rPr>
      <t xml:space="preserve"> Definidos en términos de los Artículos 5, fracción III y 18, fracción II de la LDF, para las Entidades Federativas y los Municipios, respectivamente. Comprenden a aquellos riesgos relevantes para las finanzas públicas -como por ejemplo, los señalados en los estudios actuariales determinados por los Artículos 5, fracción V y 18, fracción IV de la LDF, entre otros-, incluyendo los montos de Deuda Contingente y sus conceptos, conforme a lo señalado en el Formato 3. Deberán incluirse en la Iniciativa de Ley de Ingresos y en el Presupuesto de Egresos, según corresponda, de conformidad con lo establecido en la legislación local aplicable.</t>
    </r>
  </si>
  <si>
    <r>
      <rPr>
        <b/>
        <sz val="12"/>
        <color theme="1"/>
        <rFont val="Arial Narrow"/>
        <family val="2"/>
      </rPr>
      <t>(w) Resultados de ejercicios fiscales anteriores y el ejercicio fiscal en cuestión:</t>
    </r>
    <r>
      <rPr>
        <sz val="12"/>
        <color theme="1"/>
        <rFont val="Arial Narrow"/>
        <family val="2"/>
      </rPr>
      <t xml:space="preserve"> Definidos en términos de los Artículos 5, fracción IV y 18, fracción III de la LDF, para las Entidades Federativas y los Municipios, respectivamente. En el caso de los municipios menores a 200 mil habitantes, se deberá observar la temporalidad dispuesta por el último párrafo del Artículo 18 de la LDF. Deberán incluirse en la Iniciativa de Ley de Ingresos y en el Presupuesto de Egresos, según corresponda, de conformidad con lo establecido en la legislación local aplicable, y reportarse a través de los Formatos 7c) y 7d).</t>
    </r>
  </si>
  <si>
    <r>
      <rPr>
        <b/>
        <sz val="12"/>
        <color theme="1"/>
        <rFont val="Arial Narrow"/>
        <family val="2"/>
      </rPr>
      <t>(x) Estudio actuarial de las pensiones de sus trabajadores:</t>
    </r>
    <r>
      <rPr>
        <sz val="12"/>
        <color theme="1"/>
        <rFont val="Arial Narrow"/>
        <family val="2"/>
      </rPr>
      <t xml:space="preserve"> Definidos en términos de los Artículos 5, fracción V y 18, fracción IV de la LDF, para las Entidades Federativas y los Municipios, respectivamente; observando la temporalidad determinada en el mismo. Deberán incluirse como parte del Proyecto de Presupuesto de Egresos, y reportarse mediante el Formato 8.</t>
    </r>
  </si>
  <si>
    <r>
      <rPr>
        <b/>
        <sz val="12"/>
        <color theme="1"/>
        <rFont val="Arial Narrow"/>
        <family val="2"/>
      </rPr>
      <t>(y) Razones excepcionales que justifican el Balance Presupuestario de Recursos Disponibles negativo:</t>
    </r>
    <r>
      <rPr>
        <sz val="12"/>
        <color theme="1"/>
        <rFont val="Arial Narrow"/>
        <family val="2"/>
      </rPr>
      <t xml:space="preserve"> Definidas en términos de los Artículos 6 y 19 de la LDF. Señala el monto específico que se requiere como desviación de la meta del Balance Presupuestario de Recursos Disponibles. Adicionalmente, considera la fundamentación, explicación, justificación de las circunstancias que en su caso imposibiliten al Ente Público cumplir con la meta del Balance Presupuestario de Recursos Disponibles.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</si>
  <si>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rPr>
        <b/>
        <sz val="12"/>
        <color theme="1"/>
        <rFont val="Arial Narrow"/>
        <family val="2"/>
      </rPr>
      <t>(z) Fuente de recursos para cubrir el Balance Presupuestario de Recursos Disponibles negativo:</t>
    </r>
    <r>
      <rPr>
        <sz val="12"/>
        <color theme="1"/>
        <rFont val="Arial Narrow"/>
        <family val="2"/>
      </rPr>
      <t xml:space="preserve"> Definida en términos de los Artículos 6 y 19 de la LDF. Considera la asignación y descripción de los ingresos o programas presupuestarios utilizados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</si>
  <si>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rPr>
        <b/>
        <sz val="12"/>
        <color theme="1"/>
        <rFont val="Arial Narrow"/>
        <family val="2"/>
      </rPr>
      <t>(aa) Número de ejercicios fiscales y acciones necesarias para cubrir el Balance Presupuestario de Recursos Disponibles negativo:</t>
    </r>
    <r>
      <rPr>
        <sz val="12"/>
        <color theme="1"/>
        <rFont val="Arial Narrow"/>
        <family val="2"/>
      </rPr>
      <t xml:space="preserve"> Definido en términos de los Artículos 6 y 19 de la LDF. Comprende la descripción de las acciones y medidas que se llevarán a cabo, así como el tiempo expresado en términos de ejercicios fiscales que tomarán las mismas,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</si>
  <si>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rPr>
        <b/>
        <sz val="12"/>
        <color theme="1"/>
        <rFont val="Arial Narrow"/>
        <family val="2"/>
      </rPr>
      <t>(bb) Informes Trimestrales sobre el avance de las acciones para recuperar el Balance Presupuestario de Recursos Disponibles:</t>
    </r>
    <r>
      <rPr>
        <sz val="12"/>
        <color theme="1"/>
        <rFont val="Arial Narrow"/>
        <family val="2"/>
      </rPr>
      <t xml:space="preserve"> Definidos en términos de los Artículos 6 y 19 de la LDF. Es el documento que para tal efecto emitan, en su caso, la Secretaría de Finanzas de la entidad federativa correspondiente, o la Tesorería del municipio que se trate y mediante el cual se reportará a la Legislación Local la situación actualizada respecto del desbalance que en su caso se presente. Asimismo, se deberá incluir la información presentada a través de estos informes, en la Cuenta Pública, para dar cuenta de las acciones y resultados alcanzados durante todo el ejercicio fiscal al respecto.</t>
    </r>
  </si>
  <si>
    <r>
      <rPr>
        <b/>
        <sz val="12"/>
        <color theme="1"/>
        <rFont val="Arial Narrow"/>
        <family val="2"/>
      </rPr>
      <t>(cc) Remuneraciones de los servidores públicos:</t>
    </r>
    <r>
      <rPr>
        <sz val="12"/>
        <color theme="1"/>
        <rFont val="Arial Narrow"/>
        <family val="2"/>
      </rPr>
      <t xml:space="preserve"> Definidas en términos de los Artículos 10, fracción II, inciso a) y 21 de la LDF, para las Entidades Federativas y los Municipios, respectivamente. Deberán incluirse en el Proyecto de Presupuesto de Egresos, en una sección específica.</t>
    </r>
  </si>
  <si>
    <r>
      <rPr>
        <b/>
        <sz val="12"/>
        <color theme="1"/>
        <rFont val="Arial Narrow"/>
        <family val="2"/>
      </rPr>
      <t>(dd) Previsiones salariales y económicas para cubrir incrementos salariales, creación de plazas y otros:</t>
    </r>
    <r>
      <rPr>
        <sz val="12"/>
        <color theme="1"/>
        <rFont val="Arial Narrow"/>
        <family val="2"/>
      </rPr>
      <t xml:space="preserve"> Definidas en términos de los Artículos 10, fracción II, inciso b) y 21 de la LDF, para las Entidades Federativas y los Municipios, respectivamente. Deberán incluirse en el Proyecto de Presupuesto de Egresos, en un capítulo específico.</t>
    </r>
  </si>
  <si>
    <r>
      <rPr>
        <b/>
        <sz val="12"/>
        <color theme="1"/>
        <rFont val="Arial Narrow"/>
        <family val="2"/>
      </rPr>
      <t>(ee) Monto de Ingresos Excedentes derivados de ILD:</t>
    </r>
    <r>
      <rPr>
        <sz val="12"/>
        <color theme="1"/>
        <rFont val="Arial Narrow"/>
        <family val="2"/>
      </rPr>
      <t xml:space="preserve"> Definido en términos de los Artículos 2, fracción XX y 14 de la LDF. Se calculará con base en la variación entre los ingresos estimados en la Ley de Ingresos y los efectivamente recaudados, al cierre del ejercicio fiscal. Se señalarán de manera específica en el Formato 5 y se integrarán a la Cuenta Pública del ejercicio fiscal que se trate.</t>
    </r>
  </si>
  <si>
    <r>
      <rPr>
        <b/>
        <sz val="12"/>
        <color theme="1"/>
        <rFont val="Arial Narrow"/>
        <family val="2"/>
      </rPr>
      <t>(ff) Monto de Ingresos Excedentes derivados de ILD destinados al fin señalado por los Artículos 14, fracción I y 21 de la LDF:</t>
    </r>
    <r>
      <rPr>
        <sz val="12"/>
        <color theme="1"/>
        <rFont val="Arial Narrow"/>
        <family val="2"/>
      </rPr>
      <t xml:space="preserve"> Definido en términos de los Artículos 2, fracción XX y 14, fracción I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</si>
  <si>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rPr>
        <b/>
        <sz val="12"/>
        <color theme="1"/>
        <rFont val="Arial Narrow"/>
        <family val="2"/>
      </rPr>
      <t>(gg) Monto de Ingresos Excedentes derivados de ILD destinados al fin señalado por los Artículos 14, fracción II, inciso a) y 21 de la LDF:</t>
    </r>
    <r>
      <rPr>
        <sz val="12"/>
        <color theme="1"/>
        <rFont val="Arial Narrow"/>
        <family val="2"/>
      </rPr>
      <t xml:space="preserve"> Definido en términos de los Artículos 2, fracción XX y 14, fracción II, inciso a)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</si>
  <si>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rPr>
        <b/>
        <sz val="12"/>
        <color theme="1"/>
        <rFont val="Arial Narrow"/>
        <family val="2"/>
      </rPr>
      <t>(hh) Monto de Ingresos Excedentes derivados de ILD destinados al fin señalado por los Artículos 14, fracción II, inciso b) y 21 de la LDF:</t>
    </r>
    <r>
      <rPr>
        <sz val="12"/>
        <color theme="1"/>
        <rFont val="Arial Narrow"/>
        <family val="2"/>
      </rPr>
      <t xml:space="preserve"> Definido en términos de los Artículos 2 fracción XX y 14 fracción II b)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</si>
  <si>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rPr>
        <b/>
        <sz val="12"/>
        <color theme="1"/>
        <rFont val="Arial Narrow"/>
        <family val="2"/>
      </rPr>
      <t>(ii) Monto de Ingresos Excedentes derivados de ILD destinados al fin señalado por el Artículo Noveno Transitorio de la LDF:</t>
    </r>
    <r>
      <rPr>
        <sz val="12"/>
        <color theme="1"/>
        <rFont val="Arial Narrow"/>
        <family val="2"/>
      </rPr>
      <t xml:space="preserve"> Definido en términos de los Artículos 2, fracción XX y Noveno Transitorio de la LDF. Se calculará con base en el gasto devengado en los fines determinados por el Artículo Noveno Transitorio de la LDF y en los términos del mismo, al cierre del ejercicio, financiado por los ingresos excedentes generados. Se señalarán de manera específica en la Cuenta Pública del ejercicio fiscal que se trate.</t>
    </r>
  </si>
  <si>
    <r>
      <rPr>
        <b/>
        <sz val="12"/>
        <color theme="1"/>
        <rFont val="Arial Narrow"/>
        <family val="2"/>
      </rPr>
      <t>(jj) Análisis Costo-Beneficio para programas o proyectos de inversión mayores a 10 millones de UDIS:</t>
    </r>
    <r>
      <rPr>
        <sz val="12"/>
        <color theme="1"/>
        <rFont val="Arial Narrow"/>
        <family val="2"/>
      </rPr>
      <t xml:space="preserve"> 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</si>
  <si>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r>
      <rPr>
        <b/>
        <sz val="12"/>
        <color theme="1"/>
        <rFont val="Arial Narrow"/>
        <family val="2"/>
      </rPr>
      <t>(kk) Análisis de conveniencia y análisis de transferencia de riesgos de los proyectos APPs:</t>
    </r>
    <r>
      <rPr>
        <sz val="12"/>
        <color theme="1"/>
        <rFont val="Arial Narrow"/>
        <family val="2"/>
      </rPr>
      <t xml:space="preserve"> 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</si>
  <si>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r>
      <rPr>
        <b/>
        <sz val="12"/>
        <color theme="1"/>
        <rFont val="Arial Narrow"/>
        <family val="2"/>
      </rPr>
      <t>(ll) Identificación de población objetivo, destino y temporalidad de subsidios:</t>
    </r>
    <r>
      <rPr>
        <sz val="12"/>
        <color theme="1"/>
        <rFont val="Arial Narrow"/>
        <family val="2"/>
      </rPr>
      <t xml:space="preserve"> Definida en términos del Artículo 13, fracción VII de la LDF. La información generada por esta identificación será pública; por lo que deberá publicarse en la Página Oficial de Internet de la Secretaría de Finanzas, Tesorería Municipal o su equivalente.</t>
    </r>
  </si>
  <si>
    <r>
      <rPr>
        <b/>
        <sz val="12"/>
        <color theme="1"/>
        <rFont val="Arial Narrow"/>
        <family val="2"/>
      </rPr>
      <t>(mm) Límite a Obligaciones a Corto Plazo:</t>
    </r>
    <r>
      <rPr>
        <sz val="12"/>
        <color theme="1"/>
        <rFont val="Arial Narrow"/>
        <family val="2"/>
      </rPr>
      <t xml:space="preserve"> Definido en términos del Artículo 30, fracción I de la LDF. Se corresponde con el monto equivalente al seis por ciento de la suma de los Ingresos Totales del Ente Público, en términos del Artículo 2, fracción XXII de la LDF.</t>
    </r>
  </si>
  <si>
    <r>
      <rPr>
        <b/>
        <sz val="12"/>
        <color theme="1"/>
        <rFont val="Arial Narrow"/>
        <family val="2"/>
      </rPr>
      <t>(nn) Obligaciones a Corto Plazo:</t>
    </r>
    <r>
      <rPr>
        <sz val="12"/>
        <color theme="1"/>
        <rFont val="Arial Narrow"/>
        <family val="2"/>
      </rPr>
      <t xml:space="preserve"> Definido en términos del Artículo 30, fracción I de la LDF. Se corresponde con la suma de las obligaciones de este tipo contratadas por el Ente Público, y se reportan mediante el Formato 2.</t>
    </r>
  </si>
  <si>
    <r>
      <t xml:space="preserve">                                                                          Universidad Tecnológica de Querétaro                           </t>
    </r>
    <r>
      <rPr>
        <b/>
        <sz val="12"/>
        <color rgb="FF3D2FF9"/>
        <rFont val="Arial Narrow"/>
        <family val="2"/>
      </rPr>
      <t xml:space="preserve">   FORMATO  6 a)</t>
    </r>
  </si>
  <si>
    <t>PC50 RECTORIA</t>
  </si>
  <si>
    <t>PC60 PLANEACION</t>
  </si>
  <si>
    <t xml:space="preserve">PC70 FINANZAS </t>
  </si>
  <si>
    <t>PC80 VINCULACION</t>
  </si>
  <si>
    <t>PC90 ACADEMIA TSU</t>
  </si>
  <si>
    <t>PD00 ACADEMIA  ING</t>
  </si>
  <si>
    <t>PC70 FINANZAS</t>
  </si>
  <si>
    <t>PD00 ACADEMIA ING</t>
  </si>
  <si>
    <t>N/A</t>
  </si>
  <si>
    <t>%</t>
  </si>
  <si>
    <r>
      <t xml:space="preserve">                                       UNIVERSIDAD  TECNOLOGICA  DE  QUERETARO                                               </t>
    </r>
    <r>
      <rPr>
        <b/>
        <sz val="14"/>
        <color rgb="FF0070C0"/>
        <rFont val="Arial"/>
        <family val="2"/>
      </rPr>
      <t>FORMATO  7</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</si>
</sst>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43" formatCode="_-* #,##0.00_-;\-* #,##0.00_-;_-* &quot;-&quot;??_-;_-@_-"/>
    <numFmt numFmtId="164" formatCode="_-* #,##0_-;\-* #,##0_-;_-* &quot;-&quot;??_-;_-@_-"/>
    <numFmt numFmtId="165" formatCode="#,##0_ ;\-#,##0\ "/>
    <numFmt numFmtId="166" formatCode="_-&quot;$&quot;* #,##0_-;\-&quot;$&quot;* #,##0_-;_-&quot;$&quot;* &quot;-&quot;??_-;_-@_-"/>
  </numFmts>
  <fonts count="55" x14ac:knownFonts="1">
    <font>
      <sz val="11"/>
      <color theme="1"/>
      <name val="Calibri"/>
      <family val="2"/>
      <scheme val="minor"/>
    </font>
    <font>
      <sz val="12"/>
      <color theme="1"/>
      <name val="Arial Narrow"/>
      <family val="2"/>
    </font>
    <font>
      <b/>
      <sz val="12"/>
      <color theme="1"/>
      <name val="Arial Narrow"/>
      <family val="2"/>
    </font>
    <font>
      <sz val="9"/>
      <color theme="1"/>
      <name val="Arial"/>
      <family val="2"/>
    </font>
    <font>
      <b/>
      <sz val="9"/>
      <color theme="1"/>
      <name val="Arial"/>
      <family val="2"/>
    </font>
    <font>
      <sz val="11"/>
      <color theme="1"/>
      <name val="Calibri"/>
      <family val="2"/>
      <scheme val="minor"/>
    </font>
    <font>
      <sz val="12"/>
      <color theme="1"/>
      <name val="Arial"/>
      <family val="2"/>
    </font>
    <font>
      <b/>
      <sz val="12"/>
      <color theme="1"/>
      <name val="Arial"/>
      <family val="2"/>
    </font>
    <font>
      <b/>
      <i/>
      <sz val="12"/>
      <color theme="1"/>
      <name val="Arial"/>
      <family val="2"/>
    </font>
    <font>
      <b/>
      <sz val="8"/>
      <color theme="1"/>
      <name val="Arial"/>
      <family val="2"/>
    </font>
    <font>
      <sz val="8"/>
      <color theme="1"/>
      <name val="Arial"/>
      <family val="2"/>
    </font>
    <font>
      <b/>
      <sz val="10"/>
      <color theme="1"/>
      <name val="Arial"/>
      <family val="2"/>
    </font>
    <font>
      <sz val="10"/>
      <color theme="1"/>
      <name val="Arial"/>
      <family val="2"/>
    </font>
    <font>
      <sz val="11"/>
      <color theme="1"/>
      <name val="Arial"/>
      <family val="2"/>
    </font>
    <font>
      <b/>
      <sz val="11"/>
      <color theme="1"/>
      <name val="Arial"/>
      <family val="2"/>
    </font>
    <font>
      <b/>
      <sz val="10"/>
      <name val="Arial"/>
      <family val="2"/>
    </font>
    <font>
      <b/>
      <sz val="9"/>
      <color indexed="8"/>
      <name val="Arial"/>
      <family val="2"/>
    </font>
    <font>
      <b/>
      <sz val="9"/>
      <name val="Arial"/>
      <family val="2"/>
    </font>
    <font>
      <b/>
      <sz val="10"/>
      <color indexed="8"/>
      <name val="Arial"/>
      <family val="2"/>
    </font>
    <font>
      <b/>
      <sz val="10"/>
      <color rgb="FF000000"/>
      <name val="Arial"/>
      <family val="2"/>
    </font>
    <font>
      <sz val="11"/>
      <color indexed="8"/>
      <name val="Arial"/>
      <family val="2"/>
    </font>
    <font>
      <b/>
      <sz val="14"/>
      <color theme="1"/>
      <name val="Arial"/>
      <family val="2"/>
    </font>
    <font>
      <b/>
      <i/>
      <sz val="8"/>
      <color theme="1"/>
      <name val="Arial"/>
      <family val="2"/>
    </font>
    <font>
      <sz val="10"/>
      <color indexed="8"/>
      <name val="Arial"/>
      <family val="2"/>
    </font>
    <font>
      <b/>
      <sz val="9"/>
      <color rgb="FF000000"/>
      <name val="Arial"/>
      <family val="2"/>
    </font>
    <font>
      <b/>
      <sz val="10"/>
      <color theme="1"/>
      <name val="Arial Narrow"/>
      <family val="2"/>
    </font>
    <font>
      <b/>
      <sz val="6"/>
      <color theme="1"/>
      <name val="Arial Narrow"/>
      <family val="2"/>
    </font>
    <font>
      <sz val="10"/>
      <color indexed="8"/>
      <name val="Arial Narrow"/>
      <family val="2"/>
    </font>
    <font>
      <b/>
      <sz val="11"/>
      <color indexed="8"/>
      <name val="Arial Narrow"/>
      <family val="2"/>
    </font>
    <font>
      <sz val="12"/>
      <color indexed="8"/>
      <name val="Arial Narrow"/>
      <family val="2"/>
    </font>
    <font>
      <b/>
      <sz val="10"/>
      <color indexed="8"/>
      <name val="Arial Narrow"/>
      <family val="2"/>
    </font>
    <font>
      <sz val="10"/>
      <color theme="1"/>
      <name val="Arial Narrow"/>
      <family val="2"/>
    </font>
    <font>
      <sz val="8"/>
      <color theme="1"/>
      <name val="Arial Narrow"/>
      <family val="2"/>
    </font>
    <font>
      <b/>
      <sz val="8"/>
      <color theme="1"/>
      <name val="Arial Narrow"/>
      <family val="2"/>
    </font>
    <font>
      <b/>
      <vertAlign val="superscript"/>
      <sz val="10"/>
      <color theme="1"/>
      <name val="Arial Narrow"/>
      <family val="2"/>
    </font>
    <font>
      <sz val="8"/>
      <color theme="1"/>
      <name val="Calibri"/>
      <family val="2"/>
      <scheme val="minor"/>
    </font>
    <font>
      <b/>
      <sz val="10"/>
      <color theme="0"/>
      <name val="Arial Narrow"/>
      <family val="2"/>
    </font>
    <font>
      <b/>
      <sz val="11"/>
      <color theme="1"/>
      <name val="Arial Narrow"/>
      <family val="2"/>
    </font>
    <font>
      <b/>
      <sz val="10"/>
      <color rgb="FF0070C0"/>
      <name val="Arial"/>
      <family val="2"/>
    </font>
    <font>
      <b/>
      <sz val="8"/>
      <color rgb="FF0070C0"/>
      <name val="Arial"/>
      <family val="2"/>
    </font>
    <font>
      <b/>
      <sz val="9"/>
      <color rgb="FF0070C0"/>
      <name val="Arial"/>
      <family val="2"/>
    </font>
    <font>
      <b/>
      <sz val="11"/>
      <color rgb="FF0070C0"/>
      <name val="Arial"/>
      <family val="2"/>
    </font>
    <font>
      <b/>
      <sz val="14"/>
      <color rgb="FF3D2FF9"/>
      <name val="Arial"/>
      <family val="2"/>
    </font>
    <font>
      <b/>
      <sz val="12"/>
      <color rgb="FF3D2FF9"/>
      <name val="Arial"/>
      <family val="2"/>
    </font>
    <font>
      <b/>
      <sz val="12"/>
      <color rgb="FF3D2FF9"/>
      <name val="Arial Narrow"/>
      <family val="2"/>
    </font>
    <font>
      <b/>
      <sz val="14"/>
      <color theme="1"/>
      <name val="Arial Narrow"/>
      <family val="2"/>
    </font>
    <font>
      <i/>
      <sz val="10"/>
      <color theme="1"/>
      <name val="Arial"/>
      <family val="2"/>
    </font>
    <font>
      <sz val="10"/>
      <color theme="1"/>
      <name val="Times New Roman"/>
      <family val="1"/>
    </font>
    <font>
      <sz val="10"/>
      <color theme="1"/>
      <name val="Calibri"/>
      <family val="2"/>
      <scheme val="minor"/>
    </font>
    <font>
      <b/>
      <sz val="11"/>
      <color rgb="FF3D2FF9"/>
      <name val="Arial"/>
      <family val="2"/>
    </font>
    <font>
      <sz val="10"/>
      <name val="Arial Narrow"/>
      <family val="2"/>
    </font>
    <font>
      <b/>
      <sz val="14"/>
      <color indexed="8"/>
      <name val="Arial Narrow"/>
      <family val="2"/>
    </font>
    <font>
      <b/>
      <sz val="8"/>
      <color indexed="8"/>
      <name val="Arial Narrow"/>
      <family val="2"/>
    </font>
    <font>
      <i/>
      <sz val="8"/>
      <color theme="1"/>
      <name val="Arial"/>
      <family val="2"/>
    </font>
    <font>
      <b/>
      <sz val="14"/>
      <color rgb="FF0070C0"/>
      <name val="Arial"/>
      <family val="2"/>
    </font>
  </fonts>
  <fills count="9">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2"/>
        <bgColor indexed="64"/>
      </patternFill>
    </fill>
    <fill>
      <patternFill patternType="solid">
        <fgColor rgb="FFA6A6A6"/>
        <bgColor indexed="64"/>
      </patternFill>
    </fill>
    <fill>
      <patternFill patternType="solid">
        <fgColor rgb="FFF2F2F2"/>
        <bgColor indexed="64"/>
      </patternFill>
    </fill>
  </fills>
  <borders count="4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diagonal/>
    </border>
    <border>
      <left/>
      <right style="medium">
        <color rgb="FF000000"/>
      </right>
      <top/>
      <bottom style="medium">
        <color indexed="64"/>
      </bottom>
      <diagonal/>
    </border>
    <border>
      <left style="medium">
        <color rgb="FF000000"/>
      </left>
      <right style="medium">
        <color indexed="64"/>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style="medium">
        <color rgb="FF000000"/>
      </right>
      <top/>
      <bottom style="thin">
        <color indexed="64"/>
      </bottom>
      <diagonal/>
    </border>
    <border>
      <left style="medium">
        <color rgb="FF000000"/>
      </left>
      <right style="medium">
        <color rgb="FF000000"/>
      </right>
      <top/>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734">
    <xf numFmtId="0" fontId="0" fillId="0" borderId="0" xfId="0"/>
    <xf numFmtId="0" fontId="1" fillId="0" borderId="0" xfId="0" applyFont="1"/>
    <xf numFmtId="0" fontId="2" fillId="0" borderId="0" xfId="0" applyFont="1" applyAlignment="1">
      <alignment horizontal="justify" vertical="center"/>
    </xf>
    <xf numFmtId="0" fontId="4" fillId="0" borderId="0" xfId="0" applyFont="1" applyAlignment="1">
      <alignment horizontal="left" vertical="center"/>
    </xf>
    <xf numFmtId="0" fontId="1" fillId="0" borderId="10" xfId="0" applyFont="1" applyBorder="1" applyAlignment="1">
      <alignment vertical="center"/>
    </xf>
    <xf numFmtId="0" fontId="1" fillId="0" borderId="6" xfId="0" applyFont="1" applyBorder="1" applyAlignment="1">
      <alignment vertical="center" wrapText="1"/>
    </xf>
    <xf numFmtId="0" fontId="1" fillId="0" borderId="9" xfId="0" applyFont="1" applyBorder="1" applyAlignment="1">
      <alignment horizontal="left" vertical="center"/>
    </xf>
    <xf numFmtId="0" fontId="1" fillId="0" borderId="11" xfId="0" applyFont="1" applyBorder="1" applyAlignment="1">
      <alignment horizontal="center" vertical="center"/>
    </xf>
    <xf numFmtId="0" fontId="2" fillId="0" borderId="0" xfId="0" applyFont="1" applyAlignment="1">
      <alignment horizontal="left"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left" vertical="center"/>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justify"/>
    </xf>
    <xf numFmtId="0" fontId="6" fillId="3" borderId="0" xfId="0" applyFont="1" applyFill="1"/>
    <xf numFmtId="0" fontId="6" fillId="3" borderId="10" xfId="0" applyFont="1" applyFill="1" applyBorder="1" applyAlignment="1">
      <alignment horizontal="justify" vertical="center" wrapText="1"/>
    </xf>
    <xf numFmtId="0" fontId="10" fillId="3" borderId="7" xfId="0" applyFont="1" applyFill="1" applyBorder="1" applyAlignment="1">
      <alignment horizontal="justify" vertical="center" wrapText="1"/>
    </xf>
    <xf numFmtId="0" fontId="10" fillId="3" borderId="11" xfId="0" applyFont="1" applyFill="1" applyBorder="1" applyAlignment="1">
      <alignment horizontal="justify" vertical="center" wrapText="1"/>
    </xf>
    <xf numFmtId="0" fontId="10" fillId="0" borderId="0" xfId="0" applyFont="1"/>
    <xf numFmtId="0" fontId="6" fillId="3" borderId="0" xfId="0" applyFont="1" applyFill="1" applyAlignment="1">
      <alignment vertical="center"/>
    </xf>
    <xf numFmtId="0" fontId="12" fillId="3" borderId="0" xfId="0" applyFont="1" applyFill="1" applyAlignment="1">
      <alignment vertical="center"/>
    </xf>
    <xf numFmtId="0" fontId="6" fillId="3" borderId="2" xfId="0" applyFont="1" applyFill="1" applyBorder="1" applyAlignment="1">
      <alignment vertical="center"/>
    </xf>
    <xf numFmtId="0" fontId="12" fillId="3" borderId="3" xfId="0" applyFont="1" applyFill="1" applyBorder="1" applyAlignment="1">
      <alignment vertical="center"/>
    </xf>
    <xf numFmtId="0" fontId="6" fillId="3" borderId="3" xfId="0" applyFont="1" applyFill="1" applyBorder="1" applyAlignment="1">
      <alignment vertical="center"/>
    </xf>
    <xf numFmtId="0" fontId="12" fillId="3" borderId="4" xfId="0" applyFont="1" applyFill="1" applyBorder="1" applyAlignment="1">
      <alignment vertical="center"/>
    </xf>
    <xf numFmtId="0" fontId="12" fillId="3" borderId="0" xfId="0" applyFont="1" applyFill="1" applyBorder="1" applyAlignment="1">
      <alignment vertical="center"/>
    </xf>
    <xf numFmtId="0" fontId="6" fillId="3" borderId="0" xfId="0" applyFont="1" applyFill="1" applyBorder="1" applyAlignment="1">
      <alignment vertical="center"/>
    </xf>
    <xf numFmtId="0" fontId="12" fillId="3" borderId="7" xfId="0" applyFont="1" applyFill="1" applyBorder="1" applyAlignment="1">
      <alignment vertical="center"/>
    </xf>
    <xf numFmtId="0" fontId="6" fillId="3" borderId="9" xfId="0" applyFont="1" applyFill="1" applyBorder="1" applyAlignment="1">
      <alignment vertical="center"/>
    </xf>
    <xf numFmtId="0" fontId="12" fillId="3" borderId="10" xfId="0" applyFont="1" applyFill="1" applyBorder="1" applyAlignment="1">
      <alignment vertical="center"/>
    </xf>
    <xf numFmtId="0" fontId="6" fillId="3" borderId="10" xfId="0" applyFont="1" applyFill="1" applyBorder="1" applyAlignment="1">
      <alignment vertical="center"/>
    </xf>
    <xf numFmtId="0" fontId="9" fillId="3" borderId="7" xfId="0" applyFont="1" applyFill="1" applyBorder="1" applyAlignment="1">
      <alignment horizontal="justify" vertical="center" wrapText="1"/>
    </xf>
    <xf numFmtId="0" fontId="9" fillId="2" borderId="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7" xfId="0" applyFont="1" applyBorder="1" applyAlignment="1">
      <alignment horizontal="right"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2" borderId="11" xfId="0" applyFont="1" applyFill="1" applyBorder="1" applyAlignment="1">
      <alignment vertical="center" wrapText="1"/>
    </xf>
    <xf numFmtId="0" fontId="9" fillId="2" borderId="8" xfId="0" applyFont="1" applyFill="1" applyBorder="1" applyAlignment="1">
      <alignment horizontal="center" vertical="center" wrapText="1"/>
    </xf>
    <xf numFmtId="0" fontId="10" fillId="0" borderId="8" xfId="0" applyFont="1" applyBorder="1" applyAlignment="1">
      <alignment horizontal="justify" vertical="center" wrapText="1"/>
    </xf>
    <xf numFmtId="0" fontId="9" fillId="3" borderId="0" xfId="0" applyFont="1" applyFill="1" applyAlignment="1">
      <alignment horizontal="left" vertical="center"/>
    </xf>
    <xf numFmtId="0" fontId="10" fillId="3" borderId="0" xfId="0" applyFont="1" applyFill="1"/>
    <xf numFmtId="0" fontId="22" fillId="3" borderId="7" xfId="0" applyFont="1" applyFill="1" applyBorder="1" applyAlignment="1">
      <alignment horizontal="right" vertical="center" wrapText="1"/>
    </xf>
    <xf numFmtId="0" fontId="9" fillId="3" borderId="7" xfId="0" applyFont="1" applyFill="1" applyBorder="1" applyAlignment="1">
      <alignment horizontal="right" vertical="center" wrapText="1"/>
    </xf>
    <xf numFmtId="0" fontId="9" fillId="3" borderId="6" xfId="0" applyFont="1" applyFill="1" applyBorder="1" applyAlignment="1">
      <alignment horizontal="justify" vertical="center" wrapText="1"/>
    </xf>
    <xf numFmtId="0" fontId="10" fillId="3" borderId="6" xfId="0" applyFont="1" applyFill="1" applyBorder="1" applyAlignment="1">
      <alignment horizontal="justify" vertical="center" wrapText="1"/>
    </xf>
    <xf numFmtId="0" fontId="10" fillId="3" borderId="7" xfId="0" applyFont="1" applyFill="1" applyBorder="1" applyAlignment="1">
      <alignment horizontal="right" vertical="center" wrapText="1"/>
    </xf>
    <xf numFmtId="0" fontId="22" fillId="3" borderId="11" xfId="0" applyFont="1" applyFill="1" applyBorder="1" applyAlignment="1">
      <alignment horizontal="justify" vertical="center" wrapText="1"/>
    </xf>
    <xf numFmtId="0" fontId="10" fillId="3" borderId="0" xfId="0" applyFont="1" applyFill="1" applyAlignment="1">
      <alignment horizontal="center" vertical="center"/>
    </xf>
    <xf numFmtId="0" fontId="10" fillId="3" borderId="5"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20" fillId="3" borderId="0" xfId="0" applyFont="1" applyFill="1" applyBorder="1" applyAlignment="1">
      <alignment horizontal="center" vertical="center" wrapText="1"/>
    </xf>
    <xf numFmtId="0" fontId="9" fillId="3" borderId="4" xfId="0" applyFont="1" applyFill="1" applyBorder="1" applyAlignment="1">
      <alignment horizontal="justify" vertical="center" wrapText="1"/>
    </xf>
    <xf numFmtId="0" fontId="10" fillId="3" borderId="6" xfId="0" applyFont="1" applyFill="1" applyBorder="1"/>
    <xf numFmtId="0" fontId="10" fillId="3" borderId="0" xfId="0" applyFont="1" applyFill="1" applyBorder="1"/>
    <xf numFmtId="0" fontId="10" fillId="3" borderId="7" xfId="0" applyFont="1" applyFill="1" applyBorder="1"/>
    <xf numFmtId="0" fontId="10" fillId="3" borderId="6" xfId="0" applyFont="1" applyFill="1" applyBorder="1" applyAlignment="1">
      <alignment horizontal="center" vertical="center" wrapText="1"/>
    </xf>
    <xf numFmtId="0" fontId="10" fillId="3" borderId="9" xfId="0" applyFont="1" applyFill="1" applyBorder="1"/>
    <xf numFmtId="0" fontId="10" fillId="3" borderId="10" xfId="0" applyFont="1" applyFill="1" applyBorder="1"/>
    <xf numFmtId="0" fontId="10" fillId="3" borderId="11" xfId="0" applyFont="1" applyFill="1" applyBorder="1"/>
    <xf numFmtId="0" fontId="10" fillId="3" borderId="2" xfId="0" applyFont="1" applyFill="1" applyBorder="1"/>
    <xf numFmtId="0" fontId="6" fillId="3" borderId="13" xfId="0" applyFont="1" applyFill="1" applyBorder="1" applyAlignment="1">
      <alignment vertical="center"/>
    </xf>
    <xf numFmtId="0" fontId="12" fillId="3" borderId="13" xfId="0" applyFont="1" applyFill="1" applyBorder="1" applyAlignment="1">
      <alignment vertical="center"/>
    </xf>
    <xf numFmtId="0" fontId="10" fillId="3" borderId="4" xfId="0" applyFont="1" applyFill="1" applyBorder="1"/>
    <xf numFmtId="0" fontId="20" fillId="3" borderId="10" xfId="0" applyFont="1" applyFill="1" applyBorder="1" applyAlignment="1">
      <alignment horizontal="center" vertical="center" wrapText="1"/>
    </xf>
    <xf numFmtId="0" fontId="3" fillId="3" borderId="0" xfId="0" applyFont="1" applyFill="1" applyBorder="1" applyAlignment="1">
      <alignment vertical="center"/>
    </xf>
    <xf numFmtId="0" fontId="9" fillId="0" borderId="5" xfId="0" applyFont="1" applyBorder="1" applyAlignment="1">
      <alignment horizontal="justify" vertical="center" wrapText="1"/>
    </xf>
    <xf numFmtId="0" fontId="22" fillId="0" borderId="7" xfId="0" applyFont="1" applyBorder="1" applyAlignment="1">
      <alignment horizontal="justify"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xf>
    <xf numFmtId="0" fontId="9" fillId="0" borderId="11" xfId="0" applyFont="1" applyBorder="1" applyAlignment="1">
      <alignment horizontal="justify" vertical="center" wrapText="1"/>
    </xf>
    <xf numFmtId="0" fontId="9" fillId="4" borderId="5" xfId="0" applyFont="1" applyFill="1" applyBorder="1" applyAlignment="1">
      <alignment horizontal="left" vertical="center" wrapText="1"/>
    </xf>
    <xf numFmtId="0" fontId="9" fillId="4" borderId="7" xfId="0" applyFont="1" applyFill="1" applyBorder="1" applyAlignment="1">
      <alignment horizontal="right" vertical="center" wrapText="1"/>
    </xf>
    <xf numFmtId="0" fontId="9" fillId="3" borderId="0" xfId="0" applyFont="1" applyFill="1" applyAlignment="1">
      <alignment horizontal="justify" vertical="center"/>
    </xf>
    <xf numFmtId="0" fontId="16" fillId="3" borderId="0" xfId="0" applyFont="1" applyFill="1" applyBorder="1" applyAlignment="1">
      <alignment vertical="center"/>
    </xf>
    <xf numFmtId="0" fontId="24" fillId="3" borderId="0" xfId="0" applyFont="1" applyFill="1" applyBorder="1" applyAlignment="1">
      <alignment vertical="center" readingOrder="1"/>
    </xf>
    <xf numFmtId="0" fontId="10" fillId="3" borderId="3" xfId="0" applyFont="1" applyFill="1" applyBorder="1"/>
    <xf numFmtId="3" fontId="25" fillId="2" borderId="7" xfId="0" applyNumberFormat="1" applyFont="1" applyFill="1" applyBorder="1" applyAlignment="1">
      <alignment vertical="center" wrapText="1"/>
    </xf>
    <xf numFmtId="0" fontId="25" fillId="0" borderId="7" xfId="0" applyFont="1" applyBorder="1" applyAlignment="1">
      <alignment vertical="center" wrapText="1"/>
    </xf>
    <xf numFmtId="0" fontId="25" fillId="2" borderId="7"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31" fillId="0" borderId="0" xfId="0" applyFont="1"/>
    <xf numFmtId="0" fontId="25" fillId="2" borderId="14" xfId="0" applyFont="1" applyFill="1" applyBorder="1" applyAlignment="1">
      <alignment horizontal="center" vertical="center" wrapText="1"/>
    </xf>
    <xf numFmtId="0" fontId="25" fillId="2" borderId="4" xfId="0" applyFont="1" applyFill="1" applyBorder="1" applyAlignment="1">
      <alignment horizontal="center" vertical="center"/>
    </xf>
    <xf numFmtId="0" fontId="25" fillId="2" borderId="11" xfId="0" applyFont="1" applyFill="1" applyBorder="1" applyAlignment="1">
      <alignment horizontal="center" vertical="center"/>
    </xf>
    <xf numFmtId="164" fontId="31" fillId="0" borderId="7" xfId="1" applyNumberFormat="1" applyFont="1" applyBorder="1" applyAlignment="1">
      <alignment horizontal="right" vertical="center"/>
    </xf>
    <xf numFmtId="0" fontId="1" fillId="3" borderId="0" xfId="0" applyFont="1" applyFill="1"/>
    <xf numFmtId="164" fontId="31" fillId="3" borderId="7" xfId="1" applyNumberFormat="1" applyFont="1" applyFill="1" applyBorder="1" applyAlignment="1">
      <alignment horizontal="right" vertical="center"/>
    </xf>
    <xf numFmtId="164" fontId="31" fillId="3" borderId="7" xfId="1" applyNumberFormat="1" applyFont="1" applyFill="1" applyBorder="1" applyAlignment="1">
      <alignment horizontal="center" vertical="center"/>
    </xf>
    <xf numFmtId="164" fontId="31" fillId="3" borderId="7" xfId="1" applyNumberFormat="1" applyFont="1" applyFill="1" applyBorder="1" applyAlignment="1">
      <alignment vertical="center"/>
    </xf>
    <xf numFmtId="164" fontId="25" fillId="4" borderId="7" xfId="1" applyNumberFormat="1" applyFont="1" applyFill="1" applyBorder="1" applyAlignment="1">
      <alignment horizontal="right" vertical="center"/>
    </xf>
    <xf numFmtId="0" fontId="31" fillId="3" borderId="6" xfId="0" applyFont="1" applyFill="1" applyBorder="1" applyAlignment="1">
      <alignment horizontal="left" vertical="center"/>
    </xf>
    <xf numFmtId="0" fontId="31" fillId="3" borderId="6" xfId="0" applyFont="1" applyFill="1" applyBorder="1" applyAlignment="1">
      <alignment horizontal="left" vertical="center"/>
    </xf>
    <xf numFmtId="0" fontId="31" fillId="3" borderId="0" xfId="0" applyFont="1" applyFill="1" applyAlignment="1">
      <alignment horizontal="left" vertical="center"/>
    </xf>
    <xf numFmtId="0" fontId="31" fillId="3" borderId="9" xfId="0" applyFont="1" applyFill="1" applyBorder="1" applyAlignment="1">
      <alignment horizontal="left" vertical="center"/>
    </xf>
    <xf numFmtId="0" fontId="31" fillId="3" borderId="0" xfId="0" applyFont="1" applyFill="1"/>
    <xf numFmtId="0" fontId="31" fillId="3" borderId="0" xfId="0" applyFont="1" applyFill="1" applyBorder="1"/>
    <xf numFmtId="0" fontId="2" fillId="3" borderId="0" xfId="0" applyFont="1" applyFill="1" applyAlignment="1">
      <alignment horizontal="left" vertical="center"/>
    </xf>
    <xf numFmtId="0" fontId="25" fillId="3" borderId="0" xfId="0" applyFont="1" applyFill="1" applyAlignment="1">
      <alignment horizontal="left" vertical="center"/>
    </xf>
    <xf numFmtId="0" fontId="25" fillId="4" borderId="11" xfId="0" applyFont="1" applyFill="1" applyBorder="1" applyAlignment="1">
      <alignment horizontal="center" vertical="center"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xf>
    <xf numFmtId="0" fontId="31" fillId="3" borderId="8" xfId="0" applyFont="1" applyFill="1" applyBorder="1" applyAlignment="1">
      <alignment horizontal="center" vertical="center"/>
    </xf>
    <xf numFmtId="0" fontId="31" fillId="3" borderId="11" xfId="0" applyFont="1" applyFill="1" applyBorder="1" applyAlignment="1">
      <alignment horizontal="center" vertical="center"/>
    </xf>
    <xf numFmtId="164" fontId="25" fillId="4" borderId="5" xfId="1" applyNumberFormat="1" applyFont="1" applyFill="1" applyBorder="1" applyAlignment="1">
      <alignment horizontal="right" vertical="center"/>
    </xf>
    <xf numFmtId="164" fontId="31" fillId="4" borderId="7" xfId="1" applyNumberFormat="1" applyFont="1" applyFill="1" applyBorder="1" applyAlignment="1">
      <alignment horizontal="right" vertical="center"/>
    </xf>
    <xf numFmtId="164" fontId="31" fillId="3" borderId="5" xfId="1" applyNumberFormat="1" applyFont="1" applyFill="1" applyBorder="1" applyAlignment="1">
      <alignment horizontal="right" vertical="center"/>
    </xf>
    <xf numFmtId="164" fontId="31" fillId="3" borderId="5" xfId="1" applyNumberFormat="1" applyFont="1" applyFill="1" applyBorder="1" applyAlignment="1">
      <alignment vertical="center"/>
    </xf>
    <xf numFmtId="0" fontId="33" fillId="4" borderId="11" xfId="0" applyFont="1" applyFill="1" applyBorder="1" applyAlignment="1">
      <alignment horizontal="center" vertical="center"/>
    </xf>
    <xf numFmtId="0" fontId="33" fillId="4" borderId="11" xfId="0" applyFont="1" applyFill="1" applyBorder="1" applyAlignment="1">
      <alignment horizontal="center" vertical="center" wrapText="1"/>
    </xf>
    <xf numFmtId="0" fontId="1" fillId="3" borderId="0" xfId="0" applyFont="1" applyFill="1" applyBorder="1"/>
    <xf numFmtId="0" fontId="31" fillId="3" borderId="0" xfId="0" applyFont="1" applyFill="1" applyAlignment="1">
      <alignment vertical="center"/>
    </xf>
    <xf numFmtId="0" fontId="31" fillId="3" borderId="2" xfId="0" applyFont="1" applyFill="1" applyBorder="1" applyAlignment="1">
      <alignment vertical="center"/>
    </xf>
    <xf numFmtId="0" fontId="31" fillId="3" borderId="3" xfId="0" applyFont="1" applyFill="1" applyBorder="1" applyAlignment="1">
      <alignment vertical="center"/>
    </xf>
    <xf numFmtId="0" fontId="31" fillId="3" borderId="4" xfId="0" applyFont="1" applyFill="1" applyBorder="1" applyAlignment="1">
      <alignment vertical="center"/>
    </xf>
    <xf numFmtId="0" fontId="27" fillId="3" borderId="0" xfId="0" applyFont="1" applyFill="1" applyBorder="1" applyAlignment="1">
      <alignment vertical="center"/>
    </xf>
    <xf numFmtId="0" fontId="31" fillId="3" borderId="0" xfId="0" applyFont="1" applyFill="1" applyBorder="1" applyAlignment="1">
      <alignment vertical="center"/>
    </xf>
    <xf numFmtId="0" fontId="31" fillId="3" borderId="7" xfId="0" applyFont="1" applyFill="1" applyBorder="1" applyAlignment="1">
      <alignment vertical="center"/>
    </xf>
    <xf numFmtId="0" fontId="30" fillId="3" borderId="0" xfId="0" applyFont="1" applyFill="1" applyBorder="1" applyAlignment="1">
      <alignment vertical="center"/>
    </xf>
    <xf numFmtId="0" fontId="30" fillId="3" borderId="7" xfId="0" applyFont="1" applyFill="1" applyBorder="1" applyAlignment="1">
      <alignment vertical="center"/>
    </xf>
    <xf numFmtId="0" fontId="30" fillId="3" borderId="0" xfId="0" applyFont="1" applyFill="1" applyBorder="1" applyAlignment="1">
      <alignment vertical="center" wrapText="1"/>
    </xf>
    <xf numFmtId="0" fontId="1" fillId="3" borderId="0" xfId="0" applyFont="1" applyFill="1" applyBorder="1" applyAlignment="1">
      <alignment vertical="center"/>
    </xf>
    <xf numFmtId="0" fontId="2" fillId="3" borderId="0" xfId="0" applyFont="1" applyFill="1" applyAlignment="1">
      <alignment horizontal="justify" vertical="center"/>
    </xf>
    <xf numFmtId="0" fontId="2" fillId="3" borderId="4" xfId="0" applyFont="1" applyFill="1" applyBorder="1" applyAlignment="1">
      <alignment vertical="center"/>
    </xf>
    <xf numFmtId="0" fontId="1" fillId="3" borderId="6"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0" xfId="0" applyFont="1" applyFill="1" applyAlignment="1"/>
    <xf numFmtId="0" fontId="2" fillId="3" borderId="7" xfId="0" applyFont="1" applyFill="1" applyBorder="1" applyAlignment="1">
      <alignment vertical="center"/>
    </xf>
    <xf numFmtId="0" fontId="1" fillId="3" borderId="7" xfId="0" applyFont="1" applyFill="1" applyBorder="1" applyAlignment="1">
      <alignment vertical="center"/>
    </xf>
    <xf numFmtId="0" fontId="1" fillId="3" borderId="11" xfId="0" applyFont="1" applyFill="1" applyBorder="1" applyAlignment="1">
      <alignment vertical="center"/>
    </xf>
    <xf numFmtId="0" fontId="1" fillId="3" borderId="5" xfId="0" applyFont="1" applyFill="1" applyBorder="1" applyAlignment="1">
      <alignment horizontal="center" vertical="center" wrapText="1"/>
    </xf>
    <xf numFmtId="0" fontId="35" fillId="4" borderId="4" xfId="0" applyFont="1" applyFill="1" applyBorder="1" applyAlignment="1">
      <alignment vertical="center"/>
    </xf>
    <xf numFmtId="0" fontId="32" fillId="3" borderId="0" xfId="0" applyFont="1" applyFill="1"/>
    <xf numFmtId="0" fontId="33" fillId="4" borderId="9" xfId="0" applyFont="1" applyFill="1" applyBorder="1" applyAlignment="1">
      <alignment vertical="center"/>
    </xf>
    <xf numFmtId="0" fontId="35" fillId="4" borderId="11" xfId="0" applyFont="1" applyFill="1" applyBorder="1" applyAlignment="1">
      <alignment vertical="center"/>
    </xf>
    <xf numFmtId="0" fontId="33" fillId="4" borderId="2" xfId="0" applyFont="1" applyFill="1" applyBorder="1" applyAlignment="1">
      <alignment horizontal="center" vertical="center"/>
    </xf>
    <xf numFmtId="0" fontId="33" fillId="4" borderId="15" xfId="0" applyFont="1" applyFill="1" applyBorder="1" applyAlignment="1">
      <alignment horizontal="center" vertical="center" wrapText="1"/>
    </xf>
    <xf numFmtId="0" fontId="33" fillId="3" borderId="5" xfId="0" applyFont="1" applyFill="1" applyBorder="1" applyAlignment="1">
      <alignment horizontal="left" vertical="center" wrapText="1"/>
    </xf>
    <xf numFmtId="164" fontId="31" fillId="3" borderId="7" xfId="1" applyNumberFormat="1" applyFont="1" applyFill="1" applyBorder="1" applyAlignment="1">
      <alignment horizontal="right" vertical="center" wrapText="1"/>
    </xf>
    <xf numFmtId="164" fontId="36" fillId="5" borderId="7" xfId="1" applyNumberFormat="1" applyFont="1" applyFill="1" applyBorder="1" applyAlignment="1">
      <alignment horizontal="right" vertical="center" wrapText="1"/>
    </xf>
    <xf numFmtId="164" fontId="31" fillId="3" borderId="11" xfId="1" applyNumberFormat="1" applyFont="1" applyFill="1" applyBorder="1" applyAlignment="1">
      <alignment horizontal="center" vertical="center" wrapText="1"/>
    </xf>
    <xf numFmtId="0" fontId="27" fillId="3" borderId="6" xfId="0" applyFont="1" applyFill="1" applyBorder="1" applyAlignment="1">
      <alignment horizontal="center" vertical="center"/>
    </xf>
    <xf numFmtId="0" fontId="30" fillId="3" borderId="6" xfId="0" applyFont="1" applyFill="1" applyBorder="1" applyAlignment="1">
      <alignment vertical="center"/>
    </xf>
    <xf numFmtId="0" fontId="30" fillId="3" borderId="0" xfId="0" applyFont="1" applyFill="1" applyBorder="1" applyAlignment="1">
      <alignment horizontal="center" vertical="center"/>
    </xf>
    <xf numFmtId="0" fontId="33" fillId="3" borderId="5" xfId="0" applyFont="1" applyFill="1" applyBorder="1" applyAlignment="1">
      <alignment horizontal="center" vertical="center" wrapText="1"/>
    </xf>
    <xf numFmtId="164" fontId="31" fillId="3" borderId="10" xfId="1" applyNumberFormat="1" applyFont="1" applyFill="1" applyBorder="1" applyAlignment="1">
      <alignment horizontal="center" vertical="center" wrapText="1"/>
    </xf>
    <xf numFmtId="164" fontId="25" fillId="4" borderId="7" xfId="1" applyNumberFormat="1" applyFont="1" applyFill="1" applyBorder="1" applyAlignment="1">
      <alignment horizontal="right" vertical="center" wrapText="1"/>
    </xf>
    <xf numFmtId="0" fontId="30" fillId="3" borderId="6" xfId="0" applyFont="1" applyFill="1" applyBorder="1" applyAlignment="1">
      <alignment horizontal="center" vertical="center"/>
    </xf>
    <xf numFmtId="0" fontId="1" fillId="3" borderId="6" xfId="0" applyFont="1" applyFill="1" applyBorder="1" applyAlignment="1">
      <alignment horizontal="left" vertical="center" wrapText="1" indent="1"/>
    </xf>
    <xf numFmtId="0" fontId="2" fillId="3" borderId="9" xfId="0" applyFont="1" applyFill="1" applyBorder="1" applyAlignment="1">
      <alignment horizontal="left" vertical="center" wrapText="1"/>
    </xf>
    <xf numFmtId="0" fontId="25" fillId="3" borderId="0" xfId="0" applyFont="1" applyFill="1" applyBorder="1" applyAlignment="1">
      <alignment vertical="center" wrapText="1"/>
    </xf>
    <xf numFmtId="0" fontId="25" fillId="3" borderId="11" xfId="0" applyFont="1" applyFill="1" applyBorder="1" applyAlignment="1">
      <alignment horizontal="center" vertical="center" wrapText="1"/>
    </xf>
    <xf numFmtId="164" fontId="31" fillId="3" borderId="5" xfId="1" applyNumberFormat="1" applyFont="1" applyFill="1" applyBorder="1" applyAlignment="1">
      <alignment horizontal="right" vertical="center" wrapText="1"/>
    </xf>
    <xf numFmtId="0" fontId="2" fillId="4" borderId="6" xfId="0" applyFont="1" applyFill="1" applyBorder="1" applyAlignment="1">
      <alignment horizontal="left" vertical="center" wrapText="1"/>
    </xf>
    <xf numFmtId="164" fontId="25" fillId="4" borderId="5" xfId="1" applyNumberFormat="1" applyFont="1" applyFill="1" applyBorder="1" applyAlignment="1">
      <alignment horizontal="right" vertical="center" wrapText="1"/>
    </xf>
    <xf numFmtId="164" fontId="25" fillId="3" borderId="5" xfId="1" applyNumberFormat="1" applyFont="1" applyFill="1" applyBorder="1" applyAlignment="1">
      <alignment horizontal="center" vertical="center" wrapText="1"/>
    </xf>
    <xf numFmtId="164" fontId="25" fillId="3" borderId="7" xfId="1" applyNumberFormat="1" applyFont="1" applyFill="1" applyBorder="1" applyAlignment="1">
      <alignment horizontal="center" vertical="center" wrapText="1"/>
    </xf>
    <xf numFmtId="0" fontId="25" fillId="3" borderId="8" xfId="0" applyFont="1" applyFill="1" applyBorder="1" applyAlignment="1">
      <alignment horizontal="center" vertical="center" wrapText="1"/>
    </xf>
    <xf numFmtId="164" fontId="37" fillId="4" borderId="7" xfId="1" applyNumberFormat="1" applyFont="1" applyFill="1" applyBorder="1" applyAlignment="1">
      <alignment horizontal="center" vertical="center"/>
    </xf>
    <xf numFmtId="0" fontId="31" fillId="4" borderId="0" xfId="0" applyFont="1" applyFill="1" applyAlignment="1">
      <alignment vertical="center"/>
    </xf>
    <xf numFmtId="3" fontId="31" fillId="3" borderId="7" xfId="0" applyNumberFormat="1" applyFont="1" applyFill="1" applyBorder="1" applyAlignment="1">
      <alignment vertical="center"/>
    </xf>
    <xf numFmtId="0" fontId="7" fillId="3" borderId="0" xfId="0" applyFont="1" applyFill="1" applyAlignment="1">
      <alignment horizontal="center" vertical="center"/>
    </xf>
    <xf numFmtId="0" fontId="10" fillId="3" borderId="7" xfId="0" applyFont="1" applyFill="1" applyBorder="1" applyAlignment="1">
      <alignment horizontal="justify" vertical="center" wrapText="1"/>
    </xf>
    <xf numFmtId="0" fontId="9" fillId="2" borderId="11" xfId="0" applyFont="1" applyFill="1" applyBorder="1" applyAlignment="1">
      <alignment horizontal="center" vertical="center" wrapText="1"/>
    </xf>
    <xf numFmtId="0" fontId="11" fillId="3" borderId="23" xfId="0" applyFont="1" applyFill="1" applyBorder="1" applyAlignment="1">
      <alignment horizontal="justify" vertical="center" wrapText="1"/>
    </xf>
    <xf numFmtId="0" fontId="14" fillId="3" borderId="23" xfId="0" applyFont="1" applyFill="1" applyBorder="1" applyAlignment="1">
      <alignment horizontal="justify" vertical="center" wrapText="1"/>
    </xf>
    <xf numFmtId="0" fontId="38" fillId="3" borderId="23" xfId="0" applyFont="1" applyFill="1" applyBorder="1" applyAlignment="1">
      <alignment horizontal="justify" vertical="center" wrapText="1"/>
    </xf>
    <xf numFmtId="0" fontId="6" fillId="0" borderId="0" xfId="0" applyFont="1" applyAlignment="1">
      <alignment vertical="center"/>
    </xf>
    <xf numFmtId="0" fontId="12" fillId="0" borderId="0" xfId="0" applyFont="1" applyAlignment="1">
      <alignment vertical="center"/>
    </xf>
    <xf numFmtId="0" fontId="7" fillId="3" borderId="6" xfId="0" applyFont="1" applyFill="1" applyBorder="1" applyAlignment="1">
      <alignment horizontal="center" vertical="center" wrapText="1"/>
    </xf>
    <xf numFmtId="0" fontId="12" fillId="3" borderId="6" xfId="0" applyFont="1" applyFill="1" applyBorder="1" applyAlignment="1">
      <alignment horizontal="justify" vertical="center" wrapText="1"/>
    </xf>
    <xf numFmtId="0" fontId="11" fillId="3" borderId="24" xfId="0" applyFont="1" applyFill="1" applyBorder="1" applyAlignment="1">
      <alignment horizontal="justify" vertical="center" wrapText="1"/>
    </xf>
    <xf numFmtId="0" fontId="7" fillId="3" borderId="24" xfId="0" applyFont="1" applyFill="1" applyBorder="1" applyAlignment="1">
      <alignment horizontal="justify" vertical="center" wrapText="1"/>
    </xf>
    <xf numFmtId="0" fontId="14" fillId="3" borderId="24"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38" fillId="3" borderId="24" xfId="0" applyFont="1" applyFill="1" applyBorder="1" applyAlignment="1">
      <alignment horizontal="justify" vertical="center" wrapText="1"/>
    </xf>
    <xf numFmtId="0" fontId="41" fillId="3" borderId="6" xfId="0" applyFont="1" applyFill="1" applyBorder="1" applyAlignment="1">
      <alignment horizontal="justify" vertical="center" wrapText="1"/>
    </xf>
    <xf numFmtId="0" fontId="14" fillId="6" borderId="6" xfId="0" applyFont="1" applyFill="1" applyBorder="1" applyAlignment="1">
      <alignment horizontal="justify" vertical="center" wrapText="1"/>
    </xf>
    <xf numFmtId="0" fontId="6" fillId="3" borderId="9" xfId="0" applyFont="1" applyFill="1" applyBorder="1" applyAlignment="1">
      <alignment horizontal="justify" vertical="center" wrapText="1"/>
    </xf>
    <xf numFmtId="0" fontId="7" fillId="3" borderId="25" xfId="0" applyFont="1" applyFill="1" applyBorder="1" applyAlignment="1">
      <alignment horizontal="justify" vertical="center" wrapText="1"/>
    </xf>
    <xf numFmtId="0" fontId="6" fillId="3" borderId="26" xfId="0" applyFont="1" applyFill="1" applyBorder="1" applyAlignment="1">
      <alignment horizontal="justify" vertical="center" wrapText="1"/>
    </xf>
    <xf numFmtId="166" fontId="14" fillId="3" borderId="22" xfId="2" applyNumberFormat="1" applyFont="1" applyFill="1" applyBorder="1" applyAlignment="1">
      <alignment horizontal="justify" vertical="center" wrapText="1"/>
    </xf>
    <xf numFmtId="0" fontId="12" fillId="3" borderId="26" xfId="0" applyFont="1" applyFill="1" applyBorder="1" applyAlignment="1">
      <alignment horizontal="right" vertical="center"/>
    </xf>
    <xf numFmtId="0" fontId="12" fillId="3" borderId="26" xfId="0" applyFont="1" applyFill="1" applyBorder="1" applyAlignment="1">
      <alignment horizontal="justify" vertical="center" wrapText="1"/>
    </xf>
    <xf numFmtId="0" fontId="14" fillId="3" borderId="22" xfId="0" applyFont="1" applyFill="1" applyBorder="1" applyAlignment="1">
      <alignment horizontal="justify" vertical="center" wrapText="1"/>
    </xf>
    <xf numFmtId="43" fontId="12" fillId="3" borderId="26" xfId="1" applyFont="1" applyFill="1" applyBorder="1" applyAlignment="1">
      <alignment horizontal="justify" vertical="center" wrapText="1"/>
    </xf>
    <xf numFmtId="0" fontId="11" fillId="3" borderId="22" xfId="0" applyFont="1" applyFill="1" applyBorder="1" applyAlignment="1">
      <alignment horizontal="justify" vertical="center" wrapText="1"/>
    </xf>
    <xf numFmtId="0" fontId="12" fillId="3" borderId="22" xfId="0" applyFont="1" applyFill="1" applyBorder="1" applyAlignment="1">
      <alignment horizontal="justify" vertical="center" wrapText="1"/>
    </xf>
    <xf numFmtId="166" fontId="41" fillId="3" borderId="22" xfId="0" applyNumberFormat="1" applyFont="1" applyFill="1" applyBorder="1" applyAlignment="1">
      <alignment horizontal="justify" vertical="center" wrapText="1"/>
    </xf>
    <xf numFmtId="166" fontId="41" fillId="3" borderId="26" xfId="2" applyNumberFormat="1" applyFont="1" applyFill="1" applyBorder="1" applyAlignment="1">
      <alignment horizontal="justify" vertical="center" wrapText="1"/>
    </xf>
    <xf numFmtId="166" fontId="14" fillId="6" borderId="26" xfId="0" applyNumberFormat="1" applyFont="1" applyFill="1" applyBorder="1" applyAlignment="1">
      <alignment horizontal="justify" vertical="center" wrapText="1"/>
    </xf>
    <xf numFmtId="0" fontId="12" fillId="3" borderId="27" xfId="0" applyFont="1" applyFill="1" applyBorder="1" applyAlignment="1">
      <alignment horizontal="justify" vertical="center" wrapText="1"/>
    </xf>
    <xf numFmtId="0" fontId="12" fillId="3" borderId="0" xfId="0" applyFont="1" applyFill="1" applyBorder="1" applyAlignment="1">
      <alignment horizontal="justify" vertical="center" wrapText="1"/>
    </xf>
    <xf numFmtId="0" fontId="9" fillId="3" borderId="24" xfId="0" applyFont="1" applyFill="1" applyBorder="1" applyAlignment="1">
      <alignment horizontal="justify" vertical="center" wrapText="1"/>
    </xf>
    <xf numFmtId="0" fontId="6" fillId="3" borderId="0"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11" fillId="3" borderId="25" xfId="0" applyFont="1" applyFill="1" applyBorder="1" applyAlignment="1">
      <alignment horizontal="justify" vertical="center" wrapText="1"/>
    </xf>
    <xf numFmtId="43" fontId="10" fillId="3" borderId="26" xfId="1" applyFont="1" applyFill="1" applyBorder="1" applyAlignment="1">
      <alignment horizontal="justify" vertical="center" wrapText="1"/>
    </xf>
    <xf numFmtId="0" fontId="10" fillId="3" borderId="26" xfId="0" applyFont="1" applyFill="1" applyBorder="1" applyAlignment="1">
      <alignment horizontal="justify" vertical="center" wrapText="1"/>
    </xf>
    <xf numFmtId="164" fontId="14" fillId="3" borderId="22" xfId="1" applyNumberFormat="1" applyFont="1" applyFill="1" applyBorder="1" applyAlignment="1">
      <alignment horizontal="justify" vertical="center" wrapText="1"/>
    </xf>
    <xf numFmtId="0" fontId="38" fillId="3" borderId="22" xfId="0" applyFont="1" applyFill="1" applyBorder="1" applyAlignment="1">
      <alignment horizontal="justify" vertical="center" wrapText="1"/>
    </xf>
    <xf numFmtId="166" fontId="41" fillId="3" borderId="26" xfId="0" applyNumberFormat="1" applyFont="1" applyFill="1" applyBorder="1" applyAlignment="1">
      <alignment horizontal="justify" vertical="center" wrapText="1"/>
    </xf>
    <xf numFmtId="165" fontId="3" fillId="3" borderId="26" xfId="0" applyNumberFormat="1" applyFont="1" applyFill="1" applyBorder="1" applyAlignment="1" applyProtection="1">
      <alignment vertical="center"/>
    </xf>
    <xf numFmtId="165" fontId="3" fillId="3" borderId="26" xfId="0" applyNumberFormat="1" applyFont="1" applyFill="1" applyBorder="1" applyAlignment="1" applyProtection="1">
      <alignment vertical="center" wrapText="1"/>
    </xf>
    <xf numFmtId="0" fontId="7" fillId="3" borderId="28" xfId="0" applyFont="1" applyFill="1" applyBorder="1" applyAlignment="1">
      <alignment horizontal="center" vertical="center" wrapText="1"/>
    </xf>
    <xf numFmtId="0" fontId="12" fillId="3" borderId="28" xfId="0" applyFont="1" applyFill="1" applyBorder="1" applyAlignment="1">
      <alignment horizontal="justify" vertical="center" wrapText="1"/>
    </xf>
    <xf numFmtId="0" fontId="6" fillId="3" borderId="28" xfId="0" applyFont="1" applyFill="1" applyBorder="1" applyAlignment="1">
      <alignment horizontal="justify" vertical="center" wrapText="1"/>
    </xf>
    <xf numFmtId="0" fontId="7" fillId="3" borderId="28" xfId="0" applyFont="1" applyFill="1" applyBorder="1" applyAlignment="1">
      <alignment horizontal="justify" vertical="center" wrapText="1"/>
    </xf>
    <xf numFmtId="0" fontId="8" fillId="3" borderId="28" xfId="0" applyFont="1" applyFill="1" applyBorder="1" applyAlignment="1">
      <alignment horizontal="justify" vertical="center" wrapText="1"/>
    </xf>
    <xf numFmtId="0" fontId="14" fillId="6" borderId="28" xfId="0" applyFont="1" applyFill="1" applyBorder="1" applyAlignment="1">
      <alignment horizontal="justify" vertical="center" wrapText="1"/>
    </xf>
    <xf numFmtId="0" fontId="38" fillId="3" borderId="28" xfId="0" applyFont="1" applyFill="1" applyBorder="1" applyAlignment="1">
      <alignment horizontal="justify" vertical="center" wrapText="1"/>
    </xf>
    <xf numFmtId="0" fontId="13" fillId="3" borderId="28" xfId="0" applyFont="1" applyFill="1" applyBorder="1" applyAlignment="1">
      <alignment horizontal="justify" vertical="center" wrapText="1"/>
    </xf>
    <xf numFmtId="0" fontId="7" fillId="6" borderId="3" xfId="0" applyFont="1" applyFill="1" applyBorder="1" applyAlignment="1">
      <alignment horizontal="justify" vertical="center" wrapText="1"/>
    </xf>
    <xf numFmtId="0" fontId="7" fillId="3" borderId="2"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7" fillId="3" borderId="29" xfId="0" applyFont="1" applyFill="1" applyBorder="1" applyAlignment="1">
      <alignment horizontal="center" vertical="center" wrapText="1"/>
    </xf>
    <xf numFmtId="0" fontId="11" fillId="3" borderId="30" xfId="0" applyFont="1" applyFill="1" applyBorder="1" applyAlignment="1">
      <alignment horizontal="justify" vertical="center" wrapText="1"/>
    </xf>
    <xf numFmtId="0" fontId="12" fillId="3" borderId="31" xfId="0" applyFont="1" applyFill="1" applyBorder="1" applyAlignment="1">
      <alignment horizontal="justify" vertical="center" wrapText="1"/>
    </xf>
    <xf numFmtId="0" fontId="14" fillId="3" borderId="32" xfId="0" applyFont="1" applyFill="1" applyBorder="1" applyAlignment="1">
      <alignment horizontal="left" vertical="center" wrapText="1"/>
    </xf>
    <xf numFmtId="166" fontId="14" fillId="3" borderId="23" xfId="2" applyNumberFormat="1" applyFont="1" applyFill="1" applyBorder="1" applyAlignment="1">
      <alignment horizontal="justify" vertical="center" wrapText="1"/>
    </xf>
    <xf numFmtId="165" fontId="3" fillId="3" borderId="31" xfId="0" applyNumberFormat="1" applyFont="1" applyFill="1" applyBorder="1" applyAlignment="1" applyProtection="1">
      <alignment vertical="center"/>
    </xf>
    <xf numFmtId="43" fontId="12" fillId="3" borderId="31" xfId="1" applyFont="1" applyFill="1" applyBorder="1" applyAlignment="1">
      <alignment horizontal="justify" vertical="center" wrapText="1"/>
    </xf>
    <xf numFmtId="43" fontId="10" fillId="3" borderId="31" xfId="1" applyFont="1" applyFill="1" applyBorder="1" applyAlignment="1">
      <alignment horizontal="justify" vertical="center" wrapText="1"/>
    </xf>
    <xf numFmtId="0" fontId="10" fillId="3" borderId="31" xfId="0" applyFont="1" applyFill="1" applyBorder="1" applyAlignment="1">
      <alignment horizontal="justify" vertical="center" wrapText="1"/>
    </xf>
    <xf numFmtId="0" fontId="11" fillId="3" borderId="32" xfId="0" applyFont="1" applyFill="1" applyBorder="1" applyAlignment="1">
      <alignment horizontal="justify" vertical="center" wrapText="1"/>
    </xf>
    <xf numFmtId="164" fontId="14" fillId="3" borderId="23" xfId="1" applyNumberFormat="1" applyFont="1" applyFill="1" applyBorder="1" applyAlignment="1">
      <alignment horizontal="justify" vertical="center" wrapText="1"/>
    </xf>
    <xf numFmtId="0" fontId="7" fillId="3" borderId="32" xfId="0" applyFont="1" applyFill="1" applyBorder="1" applyAlignment="1">
      <alignment horizontal="justify" vertical="center" wrapText="1"/>
    </xf>
    <xf numFmtId="0" fontId="14" fillId="3" borderId="32" xfId="0" applyFont="1" applyFill="1" applyBorder="1" applyAlignment="1">
      <alignment horizontal="justify" vertical="center" wrapText="1"/>
    </xf>
    <xf numFmtId="0" fontId="38" fillId="3" borderId="32" xfId="0" applyFont="1" applyFill="1" applyBorder="1" applyAlignment="1">
      <alignment horizontal="justify" vertical="center" wrapText="1"/>
    </xf>
    <xf numFmtId="166" fontId="41" fillId="3" borderId="23" xfId="0" applyNumberFormat="1" applyFont="1" applyFill="1" applyBorder="1" applyAlignment="1">
      <alignment horizontal="justify" vertical="center" wrapText="1"/>
    </xf>
    <xf numFmtId="166" fontId="14" fillId="6" borderId="31" xfId="0" applyNumberFormat="1" applyFont="1" applyFill="1" applyBorder="1" applyAlignment="1">
      <alignment horizontal="justify" vertical="center" wrapText="1"/>
    </xf>
    <xf numFmtId="165" fontId="3" fillId="3" borderId="31" xfId="0" applyNumberFormat="1" applyFont="1" applyFill="1" applyBorder="1" applyAlignment="1" applyProtection="1">
      <alignment vertical="center" wrapText="1"/>
    </xf>
    <xf numFmtId="166" fontId="41" fillId="3" borderId="31" xfId="0" applyNumberFormat="1" applyFont="1" applyFill="1" applyBorder="1" applyAlignment="1">
      <alignment horizontal="justify" vertical="center" wrapText="1"/>
    </xf>
    <xf numFmtId="0" fontId="6" fillId="3" borderId="33" xfId="0" applyFont="1" applyFill="1" applyBorder="1" applyAlignment="1">
      <alignment horizontal="justify" vertical="center" wrapText="1"/>
    </xf>
    <xf numFmtId="0" fontId="12" fillId="3" borderId="34" xfId="0" applyFont="1" applyFill="1" applyBorder="1" applyAlignment="1">
      <alignment horizontal="justify" vertical="center" wrapText="1"/>
    </xf>
    <xf numFmtId="0" fontId="11" fillId="3" borderId="0" xfId="0" applyFont="1" applyFill="1" applyBorder="1" applyAlignment="1">
      <alignment vertical="center" wrapText="1"/>
    </xf>
    <xf numFmtId="0" fontId="11" fillId="3" borderId="7" xfId="0" applyFont="1" applyFill="1" applyBorder="1" applyAlignment="1">
      <alignment vertical="center" wrapText="1"/>
    </xf>
    <xf numFmtId="0" fontId="6" fillId="0" borderId="6" xfId="0" applyFont="1" applyBorder="1" applyAlignment="1">
      <alignment vertical="center"/>
    </xf>
    <xf numFmtId="0" fontId="16" fillId="6" borderId="15" xfId="0" applyFont="1" applyFill="1" applyBorder="1" applyAlignment="1">
      <alignment horizontal="center" vertical="center" wrapText="1"/>
    </xf>
    <xf numFmtId="0" fontId="7" fillId="6" borderId="15" xfId="0" applyFont="1" applyFill="1" applyBorder="1" applyAlignment="1">
      <alignment horizontal="center" vertical="center" wrapText="1"/>
    </xf>
    <xf numFmtId="164" fontId="9" fillId="3" borderId="7" xfId="1" applyNumberFormat="1" applyFont="1" applyFill="1" applyBorder="1" applyAlignment="1">
      <alignment horizontal="center" vertical="center" wrapText="1"/>
    </xf>
    <xf numFmtId="0" fontId="39" fillId="6" borderId="7" xfId="0" applyFont="1" applyFill="1" applyBorder="1" applyAlignment="1">
      <alignment horizontal="justify" vertical="center" wrapText="1"/>
    </xf>
    <xf numFmtId="164" fontId="9" fillId="3" borderId="7" xfId="0" applyNumberFormat="1" applyFont="1" applyFill="1" applyBorder="1" applyAlignment="1">
      <alignment horizontal="justify" vertical="center" wrapText="1"/>
    </xf>
    <xf numFmtId="164" fontId="10" fillId="3" borderId="7" xfId="0" applyNumberFormat="1" applyFont="1" applyFill="1" applyBorder="1" applyAlignment="1">
      <alignment horizontal="justify" vertical="center" wrapText="1"/>
    </xf>
    <xf numFmtId="164" fontId="38" fillId="6" borderId="7" xfId="0" applyNumberFormat="1" applyFont="1" applyFill="1" applyBorder="1" applyAlignment="1">
      <alignment horizontal="justify" vertical="center" wrapText="1"/>
    </xf>
    <xf numFmtId="0" fontId="11" fillId="4" borderId="9" xfId="0" applyFont="1" applyFill="1" applyBorder="1" applyAlignment="1">
      <alignment vertical="center"/>
    </xf>
    <xf numFmtId="0" fontId="11" fillId="4" borderId="10" xfId="0" applyFont="1" applyFill="1" applyBorder="1" applyAlignment="1">
      <alignment vertical="center"/>
    </xf>
    <xf numFmtId="0" fontId="11" fillId="4" borderId="11" xfId="0" applyFont="1" applyFill="1" applyBorder="1" applyAlignment="1">
      <alignment vertical="center"/>
    </xf>
    <xf numFmtId="0" fontId="12" fillId="3" borderId="6" xfId="0" applyFont="1" applyFill="1" applyBorder="1" applyAlignment="1">
      <alignment horizontal="left" vertical="center"/>
    </xf>
    <xf numFmtId="0" fontId="12" fillId="3" borderId="0" xfId="0" applyFont="1" applyFill="1" applyAlignment="1">
      <alignment horizontal="left" vertical="center"/>
    </xf>
    <xf numFmtId="0" fontId="12" fillId="3" borderId="16" xfId="0" applyFont="1" applyFill="1" applyBorder="1" applyAlignment="1">
      <alignment horizontal="left" vertical="center"/>
    </xf>
    <xf numFmtId="0" fontId="12" fillId="3" borderId="1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9" xfId="0" applyFont="1" applyFill="1" applyBorder="1" applyAlignment="1">
      <alignment horizontal="left" vertical="center"/>
    </xf>
    <xf numFmtId="0" fontId="12" fillId="3" borderId="2" xfId="0" applyFont="1" applyFill="1" applyBorder="1"/>
    <xf numFmtId="0" fontId="12" fillId="3" borderId="3" xfId="0" applyFont="1" applyFill="1" applyBorder="1"/>
    <xf numFmtId="0" fontId="12" fillId="3" borderId="4" xfId="0" applyFont="1" applyFill="1" applyBorder="1"/>
    <xf numFmtId="0" fontId="12" fillId="3" borderId="0" xfId="0" applyFont="1" applyFill="1" applyBorder="1"/>
    <xf numFmtId="0" fontId="23" fillId="3" borderId="0" xfId="0" applyFont="1" applyFill="1" applyBorder="1" applyAlignment="1"/>
    <xf numFmtId="0" fontId="23" fillId="3" borderId="7" xfId="0" applyFont="1" applyFill="1" applyBorder="1" applyAlignment="1"/>
    <xf numFmtId="0" fontId="23" fillId="3" borderId="0" xfId="0" applyFont="1" applyFill="1" applyAlignment="1"/>
    <xf numFmtId="0" fontId="6" fillId="3" borderId="9" xfId="0" applyFont="1" applyFill="1" applyBorder="1"/>
    <xf numFmtId="0" fontId="6" fillId="3" borderId="10" xfId="0" applyFont="1" applyFill="1" applyBorder="1"/>
    <xf numFmtId="0" fontId="6" fillId="3" borderId="11" xfId="0" applyFont="1" applyFill="1" applyBorder="1"/>
    <xf numFmtId="164" fontId="3" fillId="3" borderId="7" xfId="1" applyNumberFormat="1" applyFont="1" applyFill="1" applyBorder="1" applyAlignment="1">
      <alignment horizontal="center" vertical="center"/>
    </xf>
    <xf numFmtId="164" fontId="3" fillId="3" borderId="7" xfId="1" applyNumberFormat="1" applyFont="1" applyFill="1" applyBorder="1" applyAlignment="1">
      <alignment horizontal="right" vertical="center"/>
    </xf>
    <xf numFmtId="164" fontId="4" fillId="4" borderId="7" xfId="1" applyNumberFormat="1" applyFont="1" applyFill="1" applyBorder="1" applyAlignment="1">
      <alignment horizontal="right" vertical="center"/>
    </xf>
    <xf numFmtId="164" fontId="3" fillId="3" borderId="7" xfId="1" applyNumberFormat="1" applyFont="1" applyFill="1" applyBorder="1" applyAlignment="1">
      <alignment vertical="center"/>
    </xf>
    <xf numFmtId="0" fontId="3" fillId="3" borderId="11" xfId="0" applyFont="1" applyFill="1" applyBorder="1" applyAlignment="1">
      <alignment horizontal="justify" vertical="center"/>
    </xf>
    <xf numFmtId="0" fontId="27" fillId="3" borderId="0" xfId="0" applyFont="1" applyFill="1" applyAlignment="1">
      <alignment horizontal="center"/>
    </xf>
    <xf numFmtId="0" fontId="28" fillId="3" borderId="0" xfId="0" applyFont="1" applyFill="1" applyAlignment="1">
      <alignment horizontal="center"/>
    </xf>
    <xf numFmtId="0" fontId="29" fillId="3" borderId="0" xfId="0" applyFont="1" applyFill="1"/>
    <xf numFmtId="0" fontId="30" fillId="3" borderId="0" xfId="0" applyFont="1" applyFill="1" applyAlignment="1"/>
    <xf numFmtId="0" fontId="1" fillId="3" borderId="6" xfId="0" applyFont="1" applyFill="1" applyBorder="1" applyAlignment="1">
      <alignment vertical="center" wrapText="1"/>
    </xf>
    <xf numFmtId="0" fontId="25" fillId="3" borderId="7" xfId="0" applyFont="1" applyFill="1" applyBorder="1" applyAlignment="1">
      <alignment vertical="center" wrapText="1"/>
    </xf>
    <xf numFmtId="3" fontId="25" fillId="3" borderId="7" xfId="0" applyNumberFormat="1" applyFont="1" applyFill="1" applyBorder="1" applyAlignment="1">
      <alignment vertical="center" wrapText="1"/>
    </xf>
    <xf numFmtId="0" fontId="31" fillId="3" borderId="7" xfId="0" applyFont="1" applyFill="1" applyBorder="1" applyAlignment="1">
      <alignment horizontal="left" vertical="center" wrapText="1" indent="5"/>
    </xf>
    <xf numFmtId="3" fontId="31" fillId="3" borderId="7" xfId="0" applyNumberFormat="1" applyFont="1" applyFill="1" applyBorder="1" applyAlignment="1">
      <alignment vertical="center" wrapText="1"/>
    </xf>
    <xf numFmtId="0" fontId="2" fillId="3" borderId="6" xfId="0" applyFont="1" applyFill="1" applyBorder="1" applyAlignment="1">
      <alignment vertical="center" wrapText="1"/>
    </xf>
    <xf numFmtId="0" fontId="31" fillId="3" borderId="7" xfId="0" applyFont="1" applyFill="1" applyBorder="1" applyAlignment="1">
      <alignment vertical="center" wrapText="1"/>
    </xf>
    <xf numFmtId="3" fontId="25" fillId="3" borderId="5" xfId="0" applyNumberFormat="1" applyFont="1" applyFill="1" applyBorder="1" applyAlignment="1">
      <alignment vertical="center" wrapText="1"/>
    </xf>
    <xf numFmtId="3" fontId="31" fillId="3" borderId="5" xfId="0" applyNumberFormat="1" applyFont="1" applyFill="1" applyBorder="1" applyAlignment="1">
      <alignment vertical="center" wrapText="1"/>
    </xf>
    <xf numFmtId="0" fontId="1" fillId="3" borderId="9" xfId="0" applyFont="1" applyFill="1" applyBorder="1" applyAlignment="1">
      <alignment vertical="center" wrapText="1"/>
    </xf>
    <xf numFmtId="0" fontId="25" fillId="3" borderId="11" xfId="0" applyFont="1" applyFill="1" applyBorder="1" applyAlignment="1">
      <alignment vertical="center" wrapText="1"/>
    </xf>
    <xf numFmtId="3" fontId="31" fillId="3" borderId="11" xfId="0" applyNumberFormat="1" applyFont="1" applyFill="1" applyBorder="1" applyAlignment="1">
      <alignment vertical="center" wrapText="1"/>
    </xf>
    <xf numFmtId="164" fontId="31" fillId="3" borderId="7" xfId="1" applyNumberFormat="1" applyFont="1" applyFill="1" applyBorder="1" applyAlignment="1">
      <alignment vertical="center" wrapText="1"/>
    </xf>
    <xf numFmtId="164" fontId="25" fillId="3" borderId="7" xfId="1" applyNumberFormat="1" applyFont="1" applyFill="1" applyBorder="1" applyAlignment="1">
      <alignment vertical="center" wrapText="1"/>
    </xf>
    <xf numFmtId="0" fontId="2" fillId="3" borderId="9" xfId="0" applyFont="1" applyFill="1" applyBorder="1" applyAlignment="1">
      <alignment vertical="center" wrapText="1"/>
    </xf>
    <xf numFmtId="0" fontId="2" fillId="3" borderId="11" xfId="0" applyFont="1" applyFill="1" applyBorder="1" applyAlignment="1">
      <alignment vertical="center" wrapText="1"/>
    </xf>
    <xf numFmtId="0" fontId="2" fillId="3" borderId="6" xfId="0" applyFont="1" applyFill="1" applyBorder="1" applyAlignment="1">
      <alignment vertical="center"/>
    </xf>
    <xf numFmtId="0" fontId="25" fillId="3" borderId="7" xfId="0" applyFont="1" applyFill="1" applyBorder="1" applyAlignment="1">
      <alignment vertical="center"/>
    </xf>
    <xf numFmtId="3" fontId="2" fillId="3" borderId="7" xfId="0" applyNumberFormat="1" applyFont="1" applyFill="1" applyBorder="1" applyAlignment="1">
      <alignment vertical="center"/>
    </xf>
    <xf numFmtId="0" fontId="31" fillId="3" borderId="7" xfId="0" applyFont="1" applyFill="1" applyBorder="1" applyAlignment="1">
      <alignment horizontal="left" vertical="center" indent="5"/>
    </xf>
    <xf numFmtId="3" fontId="1" fillId="3" borderId="7" xfId="0" applyNumberFormat="1" applyFont="1" applyFill="1" applyBorder="1" applyAlignment="1">
      <alignment vertical="center" wrapText="1"/>
    </xf>
    <xf numFmtId="3" fontId="1" fillId="3" borderId="7" xfId="0" applyNumberFormat="1" applyFont="1" applyFill="1" applyBorder="1" applyAlignment="1">
      <alignment vertical="center"/>
    </xf>
    <xf numFmtId="0" fontId="1" fillId="3" borderId="0" xfId="0" applyFont="1" applyFill="1" applyAlignment="1">
      <alignment horizontal="justify" vertical="center"/>
    </xf>
    <xf numFmtId="0" fontId="31" fillId="3" borderId="7" xfId="0" applyFont="1" applyFill="1" applyBorder="1" applyAlignment="1">
      <alignment horizontal="justify" vertical="center"/>
    </xf>
    <xf numFmtId="0" fontId="31" fillId="3" borderId="7" xfId="0" applyFont="1" applyFill="1" applyBorder="1" applyAlignment="1">
      <alignment horizontal="left" vertical="center" indent="1"/>
    </xf>
    <xf numFmtId="0" fontId="1" fillId="3" borderId="6" xfId="0" applyFont="1" applyFill="1" applyBorder="1" applyAlignment="1">
      <alignment vertical="center"/>
    </xf>
    <xf numFmtId="0" fontId="25" fillId="3" borderId="7" xfId="0" applyFont="1" applyFill="1" applyBorder="1" applyAlignment="1">
      <alignment horizontal="left" vertical="center" indent="1"/>
    </xf>
    <xf numFmtId="3" fontId="25" fillId="3" borderId="7" xfId="0" applyNumberFormat="1" applyFont="1" applyFill="1" applyBorder="1" applyAlignment="1">
      <alignment vertical="center"/>
    </xf>
    <xf numFmtId="3" fontId="25" fillId="3" borderId="5" xfId="0" applyNumberFormat="1" applyFont="1" applyFill="1" applyBorder="1" applyAlignment="1">
      <alignment vertical="center"/>
    </xf>
    <xf numFmtId="0" fontId="1" fillId="3" borderId="11" xfId="0" applyFont="1" applyFill="1" applyBorder="1" applyAlignment="1">
      <alignment horizontal="left" vertical="center" indent="1"/>
    </xf>
    <xf numFmtId="0" fontId="2" fillId="3" borderId="8" xfId="0" applyFont="1" applyFill="1" applyBorder="1" applyAlignment="1">
      <alignment vertical="center"/>
    </xf>
    <xf numFmtId="3" fontId="25" fillId="3" borderId="8" xfId="0" applyNumberFormat="1" applyFont="1" applyFill="1" applyBorder="1" applyAlignment="1">
      <alignment vertical="center"/>
    </xf>
    <xf numFmtId="0" fontId="1" fillId="3" borderId="2" xfId="0" applyFont="1" applyFill="1" applyBorder="1"/>
    <xf numFmtId="0" fontId="1" fillId="3" borderId="3" xfId="0" applyFont="1" applyFill="1" applyBorder="1"/>
    <xf numFmtId="0" fontId="1" fillId="3" borderId="4" xfId="0" applyFont="1" applyFill="1" applyBorder="1"/>
    <xf numFmtId="0" fontId="29" fillId="3" borderId="6" xfId="0" applyFont="1" applyFill="1" applyBorder="1"/>
    <xf numFmtId="0" fontId="29" fillId="3" borderId="0" xfId="0" applyFont="1" applyFill="1" applyBorder="1"/>
    <xf numFmtId="0" fontId="29" fillId="3" borderId="0" xfId="0" applyFont="1" applyFill="1" applyBorder="1" applyAlignment="1">
      <alignment wrapText="1"/>
    </xf>
    <xf numFmtId="0" fontId="29" fillId="3" borderId="7" xfId="0" applyFont="1" applyFill="1" applyBorder="1" applyAlignment="1">
      <alignment wrapText="1"/>
    </xf>
    <xf numFmtId="0" fontId="1" fillId="3" borderId="6"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xf numFmtId="0" fontId="1" fillId="3" borderId="0" xfId="0" applyFont="1" applyFill="1" applyAlignment="1">
      <alignment vertical="center"/>
    </xf>
    <xf numFmtId="0" fontId="45" fillId="3" borderId="19" xfId="0" applyFont="1" applyFill="1" applyBorder="1" applyAlignment="1">
      <alignment vertical="center"/>
    </xf>
    <xf numFmtId="0" fontId="0" fillId="3" borderId="0" xfId="0" applyFill="1" applyAlignment="1">
      <alignment vertical="center"/>
    </xf>
    <xf numFmtId="0" fontId="0" fillId="0" borderId="0" xfId="0" applyAlignment="1">
      <alignment vertical="center"/>
    </xf>
    <xf numFmtId="0" fontId="11" fillId="7" borderId="10"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2" borderId="10" xfId="0" applyFont="1" applyFill="1" applyBorder="1" applyAlignment="1">
      <alignment vertical="center" wrapText="1"/>
    </xf>
    <xf numFmtId="0" fontId="11" fillId="2" borderId="11" xfId="0" applyFont="1" applyFill="1" applyBorder="1" applyAlignment="1">
      <alignment vertical="center" wrapText="1"/>
    </xf>
    <xf numFmtId="0" fontId="11" fillId="8" borderId="9"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2" fillId="8" borderId="13"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46" fillId="8" borderId="9" xfId="0" applyFont="1" applyFill="1" applyBorder="1" applyAlignment="1">
      <alignment horizontal="right" vertical="center" wrapText="1"/>
    </xf>
    <xf numFmtId="0" fontId="46" fillId="8" borderId="10" xfId="0" applyFont="1" applyFill="1" applyBorder="1" applyAlignment="1">
      <alignment horizontal="center" vertical="center"/>
    </xf>
    <xf numFmtId="0" fontId="12" fillId="8" borderId="1"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8" borderId="8"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47" fillId="0" borderId="0" xfId="0" applyFont="1" applyAlignment="1">
      <alignment vertical="center"/>
    </xf>
    <xf numFmtId="0" fontId="48" fillId="0" borderId="0" xfId="0" applyFont="1" applyAlignment="1">
      <alignment vertical="center"/>
    </xf>
    <xf numFmtId="0" fontId="11" fillId="8" borderId="12"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5"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0" borderId="6" xfId="0" applyFont="1" applyBorder="1" applyAlignment="1">
      <alignment horizontal="justify" vertical="center"/>
    </xf>
    <xf numFmtId="0" fontId="12" fillId="0" borderId="0" xfId="0" applyFont="1" applyAlignment="1">
      <alignment horizontal="justify" vertical="center"/>
    </xf>
    <xf numFmtId="0" fontId="12" fillId="0" borderId="7" xfId="0" applyFont="1" applyBorder="1" applyAlignment="1">
      <alignment horizontal="justify"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1" xfId="0" applyFont="1" applyFill="1" applyBorder="1" applyAlignment="1">
      <alignment vertical="center" wrapText="1"/>
    </xf>
    <xf numFmtId="0" fontId="0" fillId="3" borderId="0" xfId="0" applyFont="1" applyFill="1" applyAlignment="1">
      <alignment vertical="center"/>
    </xf>
    <xf numFmtId="0" fontId="2" fillId="0" borderId="0" xfId="0" applyFont="1"/>
    <xf numFmtId="0" fontId="12" fillId="3" borderId="6" xfId="0" applyFont="1" applyFill="1" applyBorder="1" applyAlignment="1">
      <alignment horizontal="left" vertical="center" wrapText="1"/>
    </xf>
    <xf numFmtId="0" fontId="49" fillId="3" borderId="28" xfId="0" applyFont="1" applyFill="1" applyBorder="1" applyAlignment="1">
      <alignment horizontal="center" vertical="center" wrapText="1"/>
    </xf>
    <xf numFmtId="0" fontId="2" fillId="3" borderId="6" xfId="0" applyFont="1" applyFill="1" applyBorder="1" applyAlignment="1">
      <alignment vertical="center"/>
    </xf>
    <xf numFmtId="0" fontId="12" fillId="3" borderId="16" xfId="0" applyFont="1" applyFill="1" applyBorder="1" applyAlignment="1">
      <alignment horizontal="left" vertical="center" wrapText="1"/>
    </xf>
    <xf numFmtId="3" fontId="31" fillId="0" borderId="7" xfId="0" applyNumberFormat="1" applyFont="1" applyBorder="1" applyAlignment="1">
      <alignment vertical="center"/>
    </xf>
    <xf numFmtId="164" fontId="3" fillId="3" borderId="15" xfId="1" applyNumberFormat="1" applyFont="1" applyFill="1" applyBorder="1" applyAlignment="1">
      <alignment horizontal="justify" vertical="center"/>
    </xf>
    <xf numFmtId="164" fontId="4" fillId="3" borderId="15" xfId="1" applyNumberFormat="1" applyFont="1" applyFill="1" applyBorder="1" applyAlignment="1">
      <alignment horizontal="justify" vertical="center"/>
    </xf>
    <xf numFmtId="164" fontId="3" fillId="3" borderId="37" xfId="1" applyNumberFormat="1" applyFont="1" applyFill="1" applyBorder="1" applyAlignment="1">
      <alignment horizontal="right" vertical="center"/>
    </xf>
    <xf numFmtId="164" fontId="3" fillId="3" borderId="37" xfId="1" applyNumberFormat="1" applyFont="1" applyFill="1" applyBorder="1" applyAlignment="1">
      <alignment horizontal="center" vertical="center"/>
    </xf>
    <xf numFmtId="164" fontId="50" fillId="3" borderId="40" xfId="0" applyNumberFormat="1" applyFont="1" applyFill="1" applyBorder="1" applyAlignment="1">
      <alignment horizontal="center" vertical="center" wrapText="1"/>
    </xf>
    <xf numFmtId="164" fontId="50" fillId="3" borderId="40" xfId="1" applyNumberFormat="1" applyFont="1" applyFill="1" applyBorder="1" applyAlignment="1">
      <alignment horizontal="center" vertical="center" wrapText="1"/>
    </xf>
    <xf numFmtId="3" fontId="50" fillId="3" borderId="40" xfId="0" applyNumberFormat="1" applyFont="1" applyFill="1" applyBorder="1" applyAlignment="1">
      <alignment horizontal="right" vertical="center" wrapText="1"/>
    </xf>
    <xf numFmtId="165" fontId="31" fillId="3" borderId="7" xfId="1" applyNumberFormat="1" applyFont="1" applyFill="1" applyBorder="1" applyAlignment="1">
      <alignment horizontal="right" vertical="center" wrapText="1"/>
    </xf>
    <xf numFmtId="0" fontId="25" fillId="3" borderId="5" xfId="0" applyFont="1" applyFill="1" applyBorder="1" applyAlignment="1">
      <alignment horizontal="center" vertical="center" wrapText="1"/>
    </xf>
    <xf numFmtId="0" fontId="33" fillId="3" borderId="1" xfId="0" applyFont="1" applyFill="1" applyBorder="1" applyAlignment="1">
      <alignment horizontal="center" vertical="center" wrapText="1"/>
    </xf>
    <xf numFmtId="164" fontId="25" fillId="6" borderId="7" xfId="1" applyNumberFormat="1" applyFont="1" applyFill="1" applyBorder="1" applyAlignment="1">
      <alignment horizontal="lef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7" xfId="0" applyFont="1" applyFill="1" applyBorder="1" applyAlignment="1">
      <alignment horizontal="left" vertical="center" wrapText="1"/>
    </xf>
    <xf numFmtId="0" fontId="9" fillId="3" borderId="9" xfId="0" applyFont="1" applyFill="1" applyBorder="1" applyAlignment="1">
      <alignment horizontal="center" vertical="center" wrapText="1"/>
    </xf>
    <xf numFmtId="0" fontId="30" fillId="3" borderId="0" xfId="0" applyFont="1" applyFill="1" applyBorder="1" applyAlignment="1">
      <alignment horizontal="center" vertical="center"/>
    </xf>
    <xf numFmtId="0" fontId="27" fillId="3" borderId="6" xfId="0" applyFont="1" applyFill="1" applyBorder="1" applyAlignment="1">
      <alignment horizontal="center" vertical="center"/>
    </xf>
    <xf numFmtId="0" fontId="19" fillId="3" borderId="0" xfId="0" applyFont="1" applyFill="1" applyBorder="1" applyAlignment="1">
      <alignment horizontal="center" vertical="center" wrapText="1" readingOrder="1"/>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5" fillId="3" borderId="6" xfId="0" applyFont="1" applyFill="1" applyBorder="1" applyAlignment="1">
      <alignment horizontal="center" vertical="center"/>
    </xf>
    <xf numFmtId="0" fontId="15" fillId="3" borderId="0" xfId="0" applyFont="1" applyFill="1" applyBorder="1" applyAlignment="1">
      <alignment horizontal="center" vertical="center"/>
    </xf>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21" fillId="3" borderId="6"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9" fillId="3" borderId="0" xfId="0" applyFont="1" applyFill="1" applyBorder="1" applyAlignment="1">
      <alignment horizontal="center" vertical="center" readingOrder="1"/>
    </xf>
    <xf numFmtId="0" fontId="1" fillId="0" borderId="0" xfId="0" applyFont="1" applyAlignment="1">
      <alignment horizontal="justify" vertical="center" wrapText="1"/>
    </xf>
    <xf numFmtId="0" fontId="10" fillId="3" borderId="6" xfId="0" applyFont="1" applyFill="1" applyBorder="1" applyAlignment="1">
      <alignment horizontal="justify" vertical="center" wrapText="1"/>
    </xf>
    <xf numFmtId="0" fontId="10" fillId="3" borderId="7"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22" fillId="3" borderId="7" xfId="0" applyFont="1" applyFill="1" applyBorder="1" applyAlignment="1">
      <alignment horizontal="justify" vertical="center" wrapText="1"/>
    </xf>
    <xf numFmtId="0" fontId="9" fillId="3" borderId="2" xfId="0" applyFont="1" applyFill="1" applyBorder="1" applyAlignment="1">
      <alignment horizontal="justify" vertical="center" wrapText="1"/>
    </xf>
    <xf numFmtId="0" fontId="9" fillId="3" borderId="4" xfId="0"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40" fillId="6" borderId="6" xfId="0" applyFont="1" applyFill="1" applyBorder="1" applyAlignment="1">
      <alignment horizontal="justify" vertical="center" wrapText="1"/>
    </xf>
    <xf numFmtId="0" fontId="40" fillId="6" borderId="7" xfId="0" applyFont="1" applyFill="1" applyBorder="1" applyAlignment="1">
      <alignment horizontal="justify" vertical="center" wrapText="1"/>
    </xf>
    <xf numFmtId="0" fontId="9" fillId="3" borderId="10"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3" borderId="0" xfId="0" applyFont="1" applyFill="1" applyAlignment="1">
      <alignment horizontal="left" vertical="center" wrapText="1"/>
    </xf>
    <xf numFmtId="0" fontId="10" fillId="3" borderId="0" xfId="0" applyFont="1" applyFill="1" applyAlignment="1">
      <alignment horizontal="left" vertical="center"/>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22" fillId="3" borderId="9" xfId="0" applyFont="1" applyFill="1" applyBorder="1" applyAlignment="1">
      <alignment horizontal="justify" vertical="center" wrapText="1"/>
    </xf>
    <xf numFmtId="0" fontId="22" fillId="3" borderId="11" xfId="0" applyFont="1" applyFill="1" applyBorder="1" applyAlignment="1">
      <alignment horizontal="justify" vertical="center" wrapText="1"/>
    </xf>
    <xf numFmtId="0" fontId="16" fillId="3" borderId="0" xfId="0" applyFont="1" applyFill="1" applyBorder="1" applyAlignment="1">
      <alignment horizontal="center" vertical="center" wrapText="1"/>
    </xf>
    <xf numFmtId="0" fontId="17" fillId="3" borderId="0" xfId="0" applyFont="1" applyFill="1" applyBorder="1" applyAlignment="1">
      <alignment horizontal="center" vertical="center"/>
    </xf>
    <xf numFmtId="0" fontId="24" fillId="3" borderId="0" xfId="0" applyFont="1" applyFill="1" applyBorder="1" applyAlignment="1">
      <alignment horizontal="center" vertical="center" readingOrder="1"/>
    </xf>
    <xf numFmtId="0" fontId="24" fillId="3" borderId="0" xfId="0" applyFont="1" applyFill="1" applyBorder="1" applyAlignment="1">
      <alignment horizontal="center" vertical="center" wrapText="1" readingOrder="1"/>
    </xf>
    <xf numFmtId="0" fontId="23" fillId="3" borderId="0"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9" fillId="3" borderId="0" xfId="0" applyFont="1" applyFill="1" applyAlignment="1">
      <alignment horizontal="center" vertical="center"/>
    </xf>
    <xf numFmtId="0" fontId="17" fillId="3" borderId="0"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 fillId="0" borderId="0" xfId="0" applyFont="1" applyAlignment="1">
      <alignment horizontal="justify" vertical="center"/>
    </xf>
    <xf numFmtId="0" fontId="30" fillId="3" borderId="0" xfId="0" applyFont="1" applyFill="1" applyBorder="1" applyAlignment="1">
      <alignment horizontal="center" wrapText="1"/>
    </xf>
    <xf numFmtId="0" fontId="30" fillId="3" borderId="7" xfId="0" applyFont="1" applyFill="1" applyBorder="1" applyAlignment="1">
      <alignment horizontal="center" wrapText="1"/>
    </xf>
    <xf numFmtId="0" fontId="27" fillId="3" borderId="6" xfId="0" applyFont="1" applyFill="1" applyBorder="1" applyAlignment="1">
      <alignment horizontal="center"/>
    </xf>
    <xf numFmtId="0" fontId="27" fillId="3" borderId="0" xfId="0" applyFont="1" applyFill="1" applyBorder="1" applyAlignment="1">
      <alignment horizontal="center"/>
    </xf>
    <xf numFmtId="0" fontId="27" fillId="3" borderId="7" xfId="0" applyFont="1" applyFill="1" applyBorder="1" applyAlignment="1">
      <alignment horizontal="center"/>
    </xf>
    <xf numFmtId="0" fontId="30" fillId="3" borderId="6" xfId="0" applyFont="1" applyFill="1" applyBorder="1" applyAlignment="1">
      <alignment horizontal="center"/>
    </xf>
    <xf numFmtId="0" fontId="30" fillId="3" borderId="0" xfId="0" applyFont="1" applyFill="1" applyBorder="1" applyAlignment="1">
      <alignment horizontal="center"/>
    </xf>
    <xf numFmtId="0" fontId="30" fillId="3" borderId="7" xfId="0" applyFont="1" applyFill="1" applyBorder="1" applyAlignment="1">
      <alignment horizontal="center"/>
    </xf>
    <xf numFmtId="0" fontId="2" fillId="3" borderId="10" xfId="0" applyFont="1" applyFill="1" applyBorder="1" applyAlignment="1">
      <alignment horizontal="center" vertical="center"/>
    </xf>
    <xf numFmtId="3" fontId="31" fillId="0" borderId="5" xfId="0" applyNumberFormat="1" applyFont="1" applyBorder="1" applyAlignment="1">
      <alignment vertical="center"/>
    </xf>
    <xf numFmtId="0" fontId="1" fillId="3" borderId="6" xfId="0" applyFont="1" applyFill="1" applyBorder="1" applyAlignment="1">
      <alignment vertical="center"/>
    </xf>
    <xf numFmtId="3" fontId="31" fillId="3" borderId="5" xfId="0" applyNumberFormat="1" applyFont="1" applyFill="1" applyBorder="1" applyAlignment="1">
      <alignment vertical="center"/>
    </xf>
    <xf numFmtId="0" fontId="2" fillId="3" borderId="6" xfId="0" applyFont="1" applyFill="1" applyBorder="1" applyAlignment="1">
      <alignment vertical="center"/>
    </xf>
    <xf numFmtId="0" fontId="2" fillId="3" borderId="9" xfId="0" applyFont="1" applyFill="1" applyBorder="1" applyAlignment="1">
      <alignment vertical="center"/>
    </xf>
    <xf numFmtId="0" fontId="31" fillId="3" borderId="7" xfId="0" applyFont="1" applyFill="1" applyBorder="1" applyAlignment="1">
      <alignment horizontal="left" vertical="center" indent="1"/>
    </xf>
    <xf numFmtId="3" fontId="31" fillId="0" borderId="1" xfId="0" applyNumberFormat="1" applyFont="1" applyBorder="1" applyAlignment="1">
      <alignment vertical="center"/>
    </xf>
    <xf numFmtId="0" fontId="25" fillId="3" borderId="7" xfId="0" applyFont="1" applyFill="1" applyBorder="1" applyAlignment="1">
      <alignment vertical="center"/>
    </xf>
    <xf numFmtId="0" fontId="25" fillId="3" borderId="11" xfId="0" applyFont="1" applyFill="1" applyBorder="1" applyAlignment="1">
      <alignment vertical="center"/>
    </xf>
    <xf numFmtId="3" fontId="2" fillId="3" borderId="5" xfId="0" applyNumberFormat="1" applyFont="1" applyFill="1" applyBorder="1" applyAlignment="1">
      <alignment vertical="center"/>
    </xf>
    <xf numFmtId="3" fontId="2" fillId="3" borderId="8" xfId="0" applyNumberFormat="1" applyFont="1" applyFill="1" applyBorder="1" applyAlignment="1">
      <alignment vertical="center"/>
    </xf>
    <xf numFmtId="0" fontId="25" fillId="2" borderId="2"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2" borderId="8" xfId="0" applyFont="1" applyFill="1" applyBorder="1" applyAlignment="1">
      <alignment horizontal="center" vertical="center"/>
    </xf>
    <xf numFmtId="0" fontId="2" fillId="3" borderId="6" xfId="0" applyFont="1" applyFill="1" applyBorder="1" applyAlignment="1">
      <alignment vertical="center" wrapText="1"/>
    </xf>
    <xf numFmtId="164" fontId="31" fillId="3" borderId="5" xfId="1" applyNumberFormat="1" applyFont="1" applyFill="1" applyBorder="1" applyAlignment="1">
      <alignment vertical="center" wrapText="1"/>
    </xf>
    <xf numFmtId="0" fontId="25" fillId="2" borderId="12" xfId="0" applyFont="1" applyFill="1" applyBorder="1" applyAlignment="1">
      <alignment horizontal="center" vertical="center"/>
    </xf>
    <xf numFmtId="0" fontId="25" fillId="2"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7" xfId="0" applyFont="1" applyFill="1" applyBorder="1" applyAlignment="1">
      <alignment horizontal="center" vertical="center"/>
    </xf>
    <xf numFmtId="0" fontId="26" fillId="3" borderId="9" xfId="0" applyFont="1" applyFill="1" applyBorder="1" applyAlignment="1">
      <alignment horizontal="center" vertical="center"/>
    </xf>
    <xf numFmtId="0" fontId="26" fillId="3" borderId="10" xfId="0" applyFont="1" applyFill="1" applyBorder="1" applyAlignment="1">
      <alignment horizontal="center" vertical="center"/>
    </xf>
    <xf numFmtId="0" fontId="26" fillId="3" borderId="11" xfId="0" applyFont="1" applyFill="1" applyBorder="1" applyAlignment="1">
      <alignment horizontal="center" vertical="center"/>
    </xf>
    <xf numFmtId="0" fontId="1" fillId="3" borderId="6" xfId="0" applyFont="1" applyFill="1" applyBorder="1" applyAlignment="1">
      <alignment vertical="center" wrapText="1"/>
    </xf>
    <xf numFmtId="0" fontId="1" fillId="3" borderId="13" xfId="0" applyFont="1" applyFill="1" applyBorder="1" applyAlignment="1">
      <alignment vertical="center"/>
    </xf>
    <xf numFmtId="0" fontId="3" fillId="0" borderId="0" xfId="0" applyFont="1" applyAlignment="1">
      <alignment horizontal="justify" vertical="center" wrapText="1"/>
    </xf>
    <xf numFmtId="0" fontId="18" fillId="3" borderId="0" xfId="0" applyFont="1" applyFill="1" applyBorder="1" applyAlignment="1">
      <alignment horizontal="center"/>
    </xf>
    <xf numFmtId="0" fontId="18" fillId="3" borderId="7" xfId="0" applyFont="1" applyFill="1" applyBorder="1" applyAlignment="1">
      <alignment horizontal="center"/>
    </xf>
    <xf numFmtId="0" fontId="18" fillId="0" borderId="6" xfId="0" applyFont="1" applyBorder="1" applyAlignment="1">
      <alignment horizontal="center" wrapText="1"/>
    </xf>
    <xf numFmtId="0" fontId="18" fillId="0" borderId="0" xfId="0" applyFont="1" applyBorder="1" applyAlignment="1">
      <alignment horizontal="center" wrapText="1"/>
    </xf>
    <xf numFmtId="0" fontId="18" fillId="0" borderId="7" xfId="0" applyFont="1" applyBorder="1" applyAlignment="1">
      <alignment horizontal="center" wrapText="1"/>
    </xf>
    <xf numFmtId="0" fontId="23" fillId="3" borderId="6" xfId="0" applyFont="1" applyFill="1" applyBorder="1" applyAlignment="1">
      <alignment horizontal="center"/>
    </xf>
    <xf numFmtId="0" fontId="23" fillId="3" borderId="0" xfId="0" applyFont="1" applyFill="1" applyBorder="1" applyAlignment="1">
      <alignment horizontal="center"/>
    </xf>
    <xf numFmtId="0" fontId="18" fillId="3" borderId="6" xfId="0" applyFont="1" applyFill="1" applyBorder="1" applyAlignment="1">
      <alignment horizontal="center"/>
    </xf>
    <xf numFmtId="0" fontId="12" fillId="3" borderId="10" xfId="0" applyFont="1" applyFill="1" applyBorder="1" applyAlignment="1">
      <alignment horizontal="left" vertical="center"/>
    </xf>
    <xf numFmtId="0" fontId="12" fillId="3" borderId="17" xfId="0" applyFont="1" applyFill="1" applyBorder="1" applyAlignment="1">
      <alignment horizontal="left" vertical="center"/>
    </xf>
    <xf numFmtId="0" fontId="7" fillId="3" borderId="10" xfId="0" applyFont="1" applyFill="1" applyBorder="1" applyAlignment="1">
      <alignment horizontal="center" vertical="center"/>
    </xf>
    <xf numFmtId="0" fontId="11" fillId="3" borderId="6" xfId="0" applyFont="1" applyFill="1" applyBorder="1" applyAlignment="1">
      <alignment horizontal="left" vertical="center"/>
    </xf>
    <xf numFmtId="0" fontId="11" fillId="3" borderId="0" xfId="0" applyFont="1" applyFill="1" applyBorder="1" applyAlignment="1">
      <alignment horizontal="left" vertical="center"/>
    </xf>
    <xf numFmtId="0" fontId="11" fillId="3" borderId="16" xfId="0" applyFont="1" applyFill="1" applyBorder="1" applyAlignment="1">
      <alignment horizontal="left" vertical="center"/>
    </xf>
    <xf numFmtId="0" fontId="11" fillId="3" borderId="0" xfId="0" applyFont="1" applyFill="1" applyAlignment="1">
      <alignment horizontal="left" vertical="center"/>
    </xf>
    <xf numFmtId="0" fontId="12" fillId="3" borderId="0" xfId="0" applyFont="1" applyFill="1" applyAlignment="1">
      <alignment horizontal="left" vertical="center"/>
    </xf>
    <xf numFmtId="0" fontId="12" fillId="3" borderId="16" xfId="0" applyFont="1" applyFill="1" applyBorder="1" applyAlignment="1">
      <alignment horizontal="left" vertical="center"/>
    </xf>
    <xf numFmtId="0" fontId="12" fillId="3" borderId="0" xfId="0" applyFont="1" applyFill="1" applyAlignment="1">
      <alignment horizontal="left" vertical="center" wrapText="1"/>
    </xf>
    <xf numFmtId="0" fontId="12" fillId="3" borderId="16" xfId="0" applyFont="1" applyFill="1" applyBorder="1" applyAlignment="1">
      <alignment horizontal="left" vertical="center" wrapText="1"/>
    </xf>
    <xf numFmtId="0" fontId="12" fillId="3" borderId="38" xfId="0" applyFont="1" applyFill="1" applyBorder="1" applyAlignment="1">
      <alignment horizontal="left" vertical="center"/>
    </xf>
    <xf numFmtId="0" fontId="12" fillId="3" borderId="39" xfId="0" applyFont="1" applyFill="1" applyBorder="1" applyAlignment="1">
      <alignment horizontal="left" vertical="center"/>
    </xf>
    <xf numFmtId="164" fontId="4" fillId="4" borderId="20" xfId="1" applyNumberFormat="1" applyFont="1" applyFill="1" applyBorder="1" applyAlignment="1">
      <alignment horizontal="center" vertical="center"/>
    </xf>
    <xf numFmtId="164" fontId="4" fillId="4" borderId="18" xfId="1" applyNumberFormat="1" applyFont="1" applyFill="1" applyBorder="1" applyAlignment="1">
      <alignment horizontal="center" vertical="center"/>
    </xf>
    <xf numFmtId="164" fontId="4" fillId="4" borderId="21" xfId="1" applyNumberFormat="1" applyFont="1" applyFill="1" applyBorder="1" applyAlignment="1">
      <alignment horizontal="center" vertical="center"/>
    </xf>
    <xf numFmtId="164" fontId="4" fillId="4" borderId="1" xfId="1" applyNumberFormat="1" applyFont="1" applyFill="1" applyBorder="1" applyAlignment="1">
      <alignment horizontal="center" vertical="center"/>
    </xf>
    <xf numFmtId="164" fontId="4" fillId="4" borderId="5" xfId="1" applyNumberFormat="1" applyFont="1" applyFill="1" applyBorder="1" applyAlignment="1">
      <alignment horizontal="center" vertical="center"/>
    </xf>
    <xf numFmtId="164" fontId="4" fillId="4" borderId="8" xfId="1" applyNumberFormat="1" applyFont="1" applyFill="1" applyBorder="1" applyAlignment="1">
      <alignment horizontal="center" vertical="center"/>
    </xf>
    <xf numFmtId="0" fontId="12" fillId="3" borderId="0" xfId="0" applyFont="1" applyFill="1" applyBorder="1" applyAlignment="1">
      <alignment horizontal="left" vertical="center"/>
    </xf>
    <xf numFmtId="0" fontId="12" fillId="3" borderId="6" xfId="0" applyFont="1" applyFill="1" applyBorder="1" applyAlignment="1">
      <alignment horizontal="left" vertical="center"/>
    </xf>
    <xf numFmtId="164" fontId="3" fillId="3" borderId="5" xfId="1" applyNumberFormat="1" applyFont="1" applyFill="1" applyBorder="1" applyAlignment="1">
      <alignment horizontal="center" vertical="center"/>
    </xf>
    <xf numFmtId="164" fontId="3" fillId="3" borderId="18" xfId="1" applyNumberFormat="1"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8" xfId="0" applyFont="1" applyFill="1" applyBorder="1" applyAlignment="1">
      <alignment horizontal="center" vertical="center"/>
    </xf>
    <xf numFmtId="0" fontId="11" fillId="3" borderId="7" xfId="0" applyFont="1" applyFill="1" applyBorder="1" applyAlignment="1">
      <alignment horizontal="left" vertical="center"/>
    </xf>
    <xf numFmtId="0" fontId="7" fillId="3" borderId="6"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5" xfId="0" applyFont="1" applyFill="1" applyBorder="1" applyAlignment="1">
      <alignment horizontal="center" vertical="center" wrapText="1"/>
    </xf>
    <xf numFmtId="0" fontId="11" fillId="4" borderId="6"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7" xfId="0" applyFont="1" applyFill="1" applyBorder="1" applyAlignment="1">
      <alignment horizontal="center" vertical="center"/>
    </xf>
    <xf numFmtId="0" fontId="2" fillId="0" borderId="0" xfId="0" applyFont="1" applyAlignment="1">
      <alignment horizontal="justify" vertical="center" wrapText="1"/>
    </xf>
    <xf numFmtId="0" fontId="30" fillId="3" borderId="9"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1" fillId="3" borderId="6" xfId="0" applyFont="1" applyFill="1" applyBorder="1" applyAlignment="1">
      <alignment horizontal="left" vertical="center"/>
    </xf>
    <xf numFmtId="0" fontId="31" fillId="3" borderId="7" xfId="0" applyFont="1" applyFill="1" applyBorder="1" applyAlignment="1">
      <alignment horizontal="left" vertical="center"/>
    </xf>
    <xf numFmtId="0" fontId="25" fillId="3" borderId="6" xfId="0" applyFont="1" applyFill="1" applyBorder="1" applyAlignment="1">
      <alignment horizontal="left" vertical="center"/>
    </xf>
    <xf numFmtId="0" fontId="25" fillId="3" borderId="7" xfId="0" applyFont="1" applyFill="1" applyBorder="1" applyAlignment="1">
      <alignment horizontal="left" vertical="center"/>
    </xf>
    <xf numFmtId="0" fontId="30" fillId="3" borderId="6" xfId="0" applyFont="1" applyFill="1" applyBorder="1" applyAlignment="1">
      <alignment horizontal="center" vertical="center"/>
    </xf>
    <xf numFmtId="0" fontId="30" fillId="3" borderId="0" xfId="0" applyFont="1" applyFill="1" applyBorder="1" applyAlignment="1">
      <alignment horizontal="center" vertical="center"/>
    </xf>
    <xf numFmtId="0" fontId="30" fillId="3" borderId="6"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27" fillId="3" borderId="6" xfId="0" applyFont="1" applyFill="1" applyBorder="1" applyAlignment="1">
      <alignment horizontal="center" vertical="center"/>
    </xf>
    <xf numFmtId="0" fontId="27" fillId="3" borderId="0" xfId="0" applyFont="1" applyFill="1" applyBorder="1" applyAlignment="1">
      <alignment horizontal="center" vertical="center"/>
    </xf>
    <xf numFmtId="0" fontId="25" fillId="3" borderId="0" xfId="0" applyFont="1" applyFill="1" applyAlignment="1">
      <alignment horizontal="center" vertical="center"/>
    </xf>
    <xf numFmtId="0" fontId="25" fillId="3" borderId="10" xfId="0" applyFont="1" applyFill="1" applyBorder="1" applyAlignment="1">
      <alignment horizontal="center" vertical="center"/>
    </xf>
    <xf numFmtId="0" fontId="25" fillId="3" borderId="2" xfId="0" applyFont="1" applyFill="1" applyBorder="1" applyAlignment="1">
      <alignment horizontal="left" vertical="center"/>
    </xf>
    <xf numFmtId="0" fontId="25" fillId="3" borderId="4" xfId="0" applyFont="1" applyFill="1" applyBorder="1" applyAlignment="1">
      <alignment horizontal="left" vertical="center"/>
    </xf>
    <xf numFmtId="0" fontId="31" fillId="3" borderId="6" xfId="0" applyFont="1" applyFill="1" applyBorder="1" applyAlignment="1">
      <alignment horizontal="left" vertical="center" wrapText="1"/>
    </xf>
    <xf numFmtId="0" fontId="31" fillId="3" borderId="7" xfId="0" applyFont="1" applyFill="1" applyBorder="1" applyAlignment="1">
      <alignment horizontal="left" vertical="center" wrapText="1"/>
    </xf>
    <xf numFmtId="0" fontId="25" fillId="4" borderId="2" xfId="0" applyFont="1" applyFill="1" applyBorder="1" applyAlignment="1">
      <alignment horizontal="center" vertical="center"/>
    </xf>
    <xf numFmtId="0" fontId="25" fillId="4" borderId="4" xfId="0" applyFont="1" applyFill="1" applyBorder="1" applyAlignment="1">
      <alignment horizontal="center" vertical="center"/>
    </xf>
    <xf numFmtId="0" fontId="25" fillId="4" borderId="9" xfId="0" applyFont="1" applyFill="1" applyBorder="1" applyAlignment="1">
      <alignment horizontal="center" vertical="center"/>
    </xf>
    <xf numFmtId="0" fontId="25" fillId="4" borderId="11" xfId="0" applyFont="1" applyFill="1" applyBorder="1" applyAlignment="1">
      <alignment horizontal="center" vertical="center"/>
    </xf>
    <xf numFmtId="0" fontId="33" fillId="4" borderId="12" xfId="0" applyFont="1" applyFill="1" applyBorder="1" applyAlignment="1">
      <alignment horizontal="center" vertical="center"/>
    </xf>
    <xf numFmtId="0" fontId="33" fillId="4" borderId="13" xfId="0" applyFont="1" applyFill="1" applyBorder="1" applyAlignment="1">
      <alignment horizontal="center" vertical="center"/>
    </xf>
    <xf numFmtId="0" fontId="33" fillId="4" borderId="14" xfId="0" applyFont="1" applyFill="1" applyBorder="1" applyAlignment="1">
      <alignment horizontal="center" vertical="center"/>
    </xf>
    <xf numFmtId="0" fontId="33" fillId="4" borderId="1"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3" borderId="16" xfId="0" applyFont="1" applyFill="1" applyBorder="1" applyAlignment="1">
      <alignment horizontal="center" vertical="center"/>
    </xf>
    <xf numFmtId="0" fontId="30" fillId="3" borderId="7" xfId="0" applyFont="1" applyFill="1" applyBorder="1" applyAlignment="1">
      <alignment horizontal="center" vertical="center"/>
    </xf>
    <xf numFmtId="164" fontId="25" fillId="4" borderId="7" xfId="1" applyNumberFormat="1" applyFont="1" applyFill="1" applyBorder="1" applyAlignment="1">
      <alignment horizontal="right" vertical="center" wrapText="1"/>
    </xf>
    <xf numFmtId="164" fontId="25" fillId="4" borderId="1" xfId="1" applyNumberFormat="1" applyFont="1" applyFill="1" applyBorder="1" applyAlignment="1">
      <alignment horizontal="right" vertical="center" wrapText="1"/>
    </xf>
    <xf numFmtId="164" fontId="25" fillId="4" borderId="5" xfId="1" applyNumberFormat="1" applyFont="1" applyFill="1" applyBorder="1" applyAlignment="1">
      <alignment horizontal="right" vertical="center" wrapText="1"/>
    </xf>
    <xf numFmtId="164" fontId="25" fillId="4" borderId="4" xfId="1" applyNumberFormat="1" applyFont="1" applyFill="1" applyBorder="1" applyAlignment="1">
      <alignment horizontal="right"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33" fillId="4" borderId="13" xfId="0" applyFont="1" applyFill="1" applyBorder="1" applyAlignment="1">
      <alignment horizontal="center" vertical="center" wrapText="1"/>
    </xf>
    <xf numFmtId="0" fontId="33" fillId="4" borderId="14" xfId="0" applyFont="1" applyFill="1" applyBorder="1" applyAlignment="1">
      <alignment horizontal="center" vertical="center" wrapText="1"/>
    </xf>
    <xf numFmtId="0" fontId="2" fillId="3" borderId="0" xfId="0" applyFont="1" applyFill="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45" fillId="3" borderId="6" xfId="0" applyFont="1" applyFill="1" applyBorder="1" applyAlignment="1">
      <alignment horizontal="center" vertical="center"/>
    </xf>
    <xf numFmtId="0" fontId="45" fillId="3" borderId="0" xfId="0" applyFont="1" applyFill="1" applyBorder="1" applyAlignment="1">
      <alignment horizontal="center" vertical="center"/>
    </xf>
    <xf numFmtId="0" fontId="45" fillId="3" borderId="16" xfId="0" applyFont="1" applyFill="1" applyBorder="1" applyAlignment="1">
      <alignment horizontal="center" vertical="center"/>
    </xf>
    <xf numFmtId="0" fontId="45" fillId="3" borderId="6"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45" fillId="3" borderId="2" xfId="0" applyFont="1" applyFill="1" applyBorder="1" applyAlignment="1">
      <alignment horizontal="center" vertical="center" wrapText="1"/>
    </xf>
    <xf numFmtId="0" fontId="45" fillId="3" borderId="3" xfId="0" applyFont="1" applyFill="1" applyBorder="1" applyAlignment="1">
      <alignment horizontal="center" vertical="center"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3" borderId="2" xfId="0" applyFont="1" applyFill="1" applyBorder="1" applyAlignment="1">
      <alignment horizontal="justify" vertical="center" wrapText="1"/>
    </xf>
    <xf numFmtId="0" fontId="2" fillId="3" borderId="19" xfId="0" applyFont="1" applyFill="1" applyBorder="1" applyAlignment="1">
      <alignment horizontal="justify" vertical="center" wrapText="1"/>
    </xf>
    <xf numFmtId="0" fontId="2" fillId="3" borderId="6"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3" fillId="4" borderId="1" xfId="0" applyFont="1" applyFill="1" applyBorder="1" applyAlignment="1">
      <alignment horizontal="center" vertical="center"/>
    </xf>
    <xf numFmtId="0" fontId="33" fillId="4" borderId="8" xfId="0" applyFont="1" applyFill="1" applyBorder="1" applyAlignment="1">
      <alignment horizontal="center" vertical="center"/>
    </xf>
    <xf numFmtId="0" fontId="25" fillId="4" borderId="12" xfId="0" applyFont="1" applyFill="1" applyBorder="1" applyAlignment="1">
      <alignment horizontal="center" vertical="center" wrapText="1"/>
    </xf>
    <xf numFmtId="0" fontId="25" fillId="4" borderId="13"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19"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1" xfId="0" applyFont="1" applyFill="1" applyBorder="1" applyAlignment="1">
      <alignment horizontal="center" vertical="center"/>
    </xf>
    <xf numFmtId="0" fontId="11" fillId="8" borderId="13" xfId="0" applyFont="1" applyFill="1" applyBorder="1" applyAlignment="1">
      <alignment vertical="center" wrapText="1"/>
    </xf>
    <xf numFmtId="0" fontId="11" fillId="7" borderId="12" xfId="0" applyFont="1" applyFill="1" applyBorder="1" applyAlignment="1">
      <alignment vertical="center" wrapText="1"/>
    </xf>
    <xf numFmtId="0" fontId="11" fillId="7" borderId="13" xfId="0" applyFont="1" applyFill="1" applyBorder="1" applyAlignment="1">
      <alignment vertical="center" wrapText="1"/>
    </xf>
    <xf numFmtId="0" fontId="11" fillId="2" borderId="12" xfId="0" applyFont="1" applyFill="1" applyBorder="1" applyAlignment="1">
      <alignment vertical="center" wrapText="1"/>
    </xf>
    <xf numFmtId="0" fontId="11" fillId="2" borderId="13" xfId="0" applyFont="1" applyFill="1" applyBorder="1" applyAlignment="1">
      <alignment vertical="center" wrapText="1"/>
    </xf>
    <xf numFmtId="0" fontId="11" fillId="3" borderId="13" xfId="0" applyFont="1" applyFill="1" applyBorder="1" applyAlignment="1">
      <alignment vertical="center" wrapText="1"/>
    </xf>
    <xf numFmtId="0" fontId="11" fillId="7" borderId="14" xfId="0" applyFont="1" applyFill="1" applyBorder="1" applyAlignment="1">
      <alignment vertical="center" wrapText="1"/>
    </xf>
    <xf numFmtId="0" fontId="12" fillId="2" borderId="12" xfId="0" applyFont="1" applyFill="1" applyBorder="1" applyAlignment="1">
      <alignment vertical="center" wrapText="1"/>
    </xf>
    <xf numFmtId="0" fontId="12" fillId="2" borderId="13" xfId="0" applyFont="1" applyFill="1" applyBorder="1" applyAlignment="1">
      <alignment vertical="center" wrapText="1"/>
    </xf>
    <xf numFmtId="0" fontId="12" fillId="2" borderId="14" xfId="0" applyFont="1" applyFill="1" applyBorder="1" applyAlignment="1">
      <alignment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14" fontId="10" fillId="0" borderId="7"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0" fontId="10" fillId="8" borderId="13" xfId="0" applyFont="1" applyFill="1" applyBorder="1" applyAlignment="1">
      <alignment horizontal="center" vertical="center" wrapText="1"/>
    </xf>
    <xf numFmtId="0" fontId="10" fillId="8" borderId="13" xfId="0" applyFont="1" applyFill="1" applyBorder="1" applyAlignment="1">
      <alignment vertical="center" wrapText="1"/>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14" xfId="0" applyFont="1" applyBorder="1" applyAlignment="1">
      <alignment vertical="center" wrapText="1"/>
    </xf>
    <xf numFmtId="0" fontId="10" fillId="0" borderId="14" xfId="0" applyFont="1" applyBorder="1" applyAlignment="1">
      <alignment horizontal="center" vertical="center" wrapText="1"/>
    </xf>
    <xf numFmtId="14" fontId="10" fillId="0" borderId="11" xfId="0" applyNumberFormat="1" applyFont="1" applyBorder="1" applyAlignment="1">
      <alignment horizontal="center" vertical="center" wrapText="1"/>
    </xf>
    <xf numFmtId="0" fontId="10" fillId="8" borderId="5"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8" xfId="0" applyFont="1" applyFill="1" applyBorder="1" applyAlignment="1">
      <alignment horizontal="center" vertical="center" wrapText="1"/>
    </xf>
    <xf numFmtId="43" fontId="10" fillId="0" borderId="11" xfId="1" applyFont="1" applyBorder="1" applyAlignment="1">
      <alignment horizontal="center" vertical="center" wrapText="1"/>
    </xf>
    <xf numFmtId="0" fontId="10" fillId="0" borderId="11" xfId="0" applyFont="1" applyBorder="1" applyAlignment="1">
      <alignment horizontal="center" vertical="center" wrapText="1"/>
    </xf>
    <xf numFmtId="164" fontId="10" fillId="0" borderId="0" xfId="1" applyNumberFormat="1" applyFont="1" applyAlignment="1">
      <alignment horizontal="center" vertical="center" wrapText="1"/>
    </xf>
    <xf numFmtId="164" fontId="10" fillId="0" borderId="15" xfId="1" applyNumberFormat="1" applyFont="1" applyBorder="1" applyAlignment="1">
      <alignment horizontal="center" vertical="center" wrapText="1"/>
    </xf>
    <xf numFmtId="164" fontId="10" fillId="0" borderId="10" xfId="1" applyNumberFormat="1" applyFont="1" applyBorder="1" applyAlignment="1">
      <alignment horizontal="center" vertical="center" wrapText="1"/>
    </xf>
    <xf numFmtId="164" fontId="10" fillId="0" borderId="13" xfId="1" applyNumberFormat="1" applyFont="1" applyBorder="1" applyAlignment="1">
      <alignment horizontal="center" vertical="center" wrapText="1"/>
    </xf>
    <xf numFmtId="164" fontId="10" fillId="0" borderId="3" xfId="1" applyNumberFormat="1" applyFont="1" applyBorder="1" applyAlignment="1">
      <alignment horizontal="center" vertical="center" wrapText="1"/>
    </xf>
    <xf numFmtId="164" fontId="10" fillId="8" borderId="13" xfId="1" applyNumberFormat="1" applyFont="1" applyFill="1" applyBorder="1" applyAlignment="1">
      <alignment horizontal="center" vertical="center" wrapText="1"/>
    </xf>
    <xf numFmtId="164" fontId="10" fillId="0" borderId="14" xfId="1" applyNumberFormat="1" applyFont="1" applyBorder="1" applyAlignment="1">
      <alignment vertical="center" wrapText="1"/>
    </xf>
    <xf numFmtId="164" fontId="10" fillId="3" borderId="0" xfId="1" applyNumberFormat="1" applyFont="1" applyFill="1" applyAlignment="1">
      <alignment horizontal="center" vertical="center" wrapText="1"/>
    </xf>
    <xf numFmtId="164" fontId="10" fillId="3" borderId="15" xfId="1" applyNumberFormat="1" applyFont="1" applyFill="1" applyBorder="1" applyAlignment="1">
      <alignment horizontal="center" vertical="center" wrapText="1"/>
    </xf>
    <xf numFmtId="164" fontId="12" fillId="8" borderId="13" xfId="1" applyNumberFormat="1" applyFont="1" applyFill="1" applyBorder="1" applyAlignment="1">
      <alignment horizontal="center" vertical="center" wrapText="1"/>
    </xf>
    <xf numFmtId="0" fontId="47" fillId="3" borderId="0" xfId="0" applyFont="1" applyFill="1" applyAlignment="1">
      <alignment vertical="center"/>
    </xf>
    <xf numFmtId="0" fontId="48" fillId="3" borderId="0" xfId="0" applyFont="1" applyFill="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0" fillId="3" borderId="0" xfId="0" applyFill="1" applyBorder="1" applyAlignment="1">
      <alignment vertical="center"/>
    </xf>
    <xf numFmtId="0" fontId="0" fillId="3" borderId="7" xfId="0" applyFill="1" applyBorder="1" applyAlignment="1">
      <alignment vertical="center"/>
    </xf>
    <xf numFmtId="0" fontId="0" fillId="3" borderId="6" xfId="0" applyFill="1" applyBorder="1" applyAlignment="1">
      <alignment vertical="center"/>
    </xf>
    <xf numFmtId="0" fontId="51" fillId="3" borderId="9"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51" fillId="3" borderId="11" xfId="0" applyFont="1" applyFill="1" applyBorder="1" applyAlignment="1">
      <alignment horizontal="center" vertical="center" wrapText="1"/>
    </xf>
    <xf numFmtId="14" fontId="10" fillId="0" borderId="15" xfId="0" applyNumberFormat="1" applyFont="1" applyBorder="1" applyAlignment="1">
      <alignment horizontal="center" vertical="center" wrapText="1"/>
    </xf>
    <xf numFmtId="0" fontId="35" fillId="3" borderId="0" xfId="0" applyFont="1" applyFill="1" applyAlignment="1">
      <alignment vertical="center"/>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2" borderId="10" xfId="0" applyFont="1" applyFill="1" applyBorder="1" applyAlignment="1">
      <alignment vertical="center" wrapText="1"/>
    </xf>
    <xf numFmtId="0" fontId="10" fillId="8" borderId="10"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35" fillId="0" borderId="0" xfId="0" applyFont="1" applyAlignment="1">
      <alignment vertical="center"/>
    </xf>
    <xf numFmtId="0" fontId="10" fillId="0" borderId="0" xfId="0" applyFont="1" applyAlignment="1">
      <alignment horizontal="justify" vertical="center"/>
    </xf>
    <xf numFmtId="0" fontId="9" fillId="7" borderId="13" xfId="0" applyFont="1" applyFill="1" applyBorder="1" applyAlignment="1">
      <alignment horizontal="center" vertical="center" wrapText="1"/>
    </xf>
    <xf numFmtId="0" fontId="9" fillId="7" borderId="11" xfId="0" applyFont="1" applyFill="1" applyBorder="1" applyAlignment="1">
      <alignment vertical="center" wrapText="1"/>
    </xf>
    <xf numFmtId="0" fontId="35" fillId="3" borderId="3" xfId="0" applyFont="1" applyFill="1" applyBorder="1" applyAlignment="1">
      <alignment vertical="center"/>
    </xf>
    <xf numFmtId="0" fontId="35" fillId="3" borderId="0" xfId="0" applyFont="1" applyFill="1" applyBorder="1" applyAlignment="1">
      <alignment vertical="center"/>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35" xfId="0" applyFont="1" applyFill="1" applyBorder="1" applyAlignment="1">
      <alignment horizontal="center" vertical="center"/>
    </xf>
    <xf numFmtId="0" fontId="9" fillId="6" borderId="36" xfId="0" applyFont="1" applyFill="1" applyBorder="1" applyAlignment="1">
      <alignment horizontal="center" vertical="center"/>
    </xf>
    <xf numFmtId="0" fontId="9" fillId="6" borderId="12"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6" borderId="36" xfId="0" applyFont="1" applyFill="1" applyBorder="1" applyAlignment="1">
      <alignment horizontal="center" vertical="center" wrapText="1"/>
    </xf>
    <xf numFmtId="0" fontId="9" fillId="6" borderId="0" xfId="0" applyFont="1" applyFill="1" applyAlignment="1">
      <alignment horizontal="center" vertical="center"/>
    </xf>
    <xf numFmtId="0" fontId="9" fillId="6" borderId="8"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0" fillId="8" borderId="10" xfId="0" applyFont="1" applyFill="1" applyBorder="1" applyAlignment="1">
      <alignment vertical="center" wrapText="1"/>
    </xf>
    <xf numFmtId="0" fontId="32" fillId="3" borderId="3" xfId="0" applyFont="1" applyFill="1" applyBorder="1" applyAlignment="1">
      <alignment vertical="center"/>
    </xf>
    <xf numFmtId="0" fontId="32" fillId="3" borderId="0" xfId="0" applyFont="1" applyFill="1" applyBorder="1"/>
    <xf numFmtId="0" fontId="10" fillId="0" borderId="4" xfId="0" applyFont="1" applyBorder="1" applyAlignment="1">
      <alignment vertical="center" wrapText="1"/>
    </xf>
    <xf numFmtId="0" fontId="32" fillId="3" borderId="0" xfId="0" applyFont="1" applyFill="1" applyBorder="1" applyAlignment="1">
      <alignment vertical="center"/>
    </xf>
    <xf numFmtId="0" fontId="52" fillId="3" borderId="0" xfId="0" applyFont="1" applyFill="1" applyBorder="1" applyAlignment="1">
      <alignment vertical="center"/>
    </xf>
    <xf numFmtId="0" fontId="53" fillId="3" borderId="10" xfId="0" applyFont="1" applyFill="1" applyBorder="1" applyAlignment="1">
      <alignment horizontal="center" vertical="center"/>
    </xf>
    <xf numFmtId="0" fontId="53" fillId="3" borderId="10" xfId="0" applyFont="1" applyFill="1" applyBorder="1" applyAlignment="1">
      <alignment vertical="center" wrapText="1"/>
    </xf>
    <xf numFmtId="0" fontId="53" fillId="3" borderId="10" xfId="0" applyFont="1" applyFill="1" applyBorder="1" applyAlignment="1">
      <alignment horizontal="left" vertical="center" wrapText="1"/>
    </xf>
    <xf numFmtId="0" fontId="53" fillId="3" borderId="9" xfId="0" applyFont="1" applyFill="1" applyBorder="1" applyAlignment="1">
      <alignment horizontal="right" vertical="center" wrapText="1"/>
    </xf>
    <xf numFmtId="0" fontId="53" fillId="8" borderId="10" xfId="0" applyFont="1" applyFill="1" applyBorder="1" applyAlignment="1">
      <alignment vertical="center" wrapText="1"/>
    </xf>
    <xf numFmtId="0" fontId="53" fillId="3" borderId="10" xfId="0" applyFont="1" applyFill="1" applyBorder="1" applyAlignment="1">
      <alignment horizontal="center" vertical="center" wrapText="1"/>
    </xf>
    <xf numFmtId="0" fontId="9" fillId="3" borderId="13" xfId="0" applyFont="1" applyFill="1" applyBorder="1" applyAlignment="1">
      <alignment vertical="center" wrapText="1"/>
    </xf>
    <xf numFmtId="0" fontId="9" fillId="3" borderId="35" xfId="0" applyFont="1" applyFill="1" applyBorder="1" applyAlignment="1">
      <alignment vertical="center" wrapText="1"/>
    </xf>
    <xf numFmtId="0" fontId="53" fillId="3" borderId="11" xfId="0" applyFont="1" applyFill="1" applyBorder="1" applyAlignment="1">
      <alignment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55377</xdr:colOff>
      <xdr:row>1</xdr:row>
      <xdr:rowOff>55378</xdr:rowOff>
    </xdr:from>
    <xdr:to>
      <xdr:col>1</xdr:col>
      <xdr:colOff>1871773</xdr:colOff>
      <xdr:row>4</xdr:row>
      <xdr:rowOff>33225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57" y="254738"/>
          <a:ext cx="1816396" cy="95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133349</xdr:colOff>
      <xdr:row>2</xdr:row>
      <xdr:rowOff>66676</xdr:rowOff>
    </xdr:from>
    <xdr:to>
      <xdr:col>2</xdr:col>
      <xdr:colOff>923924</xdr:colOff>
      <xdr:row>4</xdr:row>
      <xdr:rowOff>171451</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466726"/>
          <a:ext cx="18573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2</xdr:row>
      <xdr:rowOff>66675</xdr:rowOff>
    </xdr:from>
    <xdr:to>
      <xdr:col>3</xdr:col>
      <xdr:colOff>19050</xdr:colOff>
      <xdr:row>5</xdr:row>
      <xdr:rowOff>76200</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361950"/>
          <a:ext cx="176212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0</xdr:colOff>
      <xdr:row>13</xdr:row>
      <xdr:rowOff>0</xdr:rowOff>
    </xdr:from>
    <xdr:ext cx="4505010" cy="941412"/>
    <xdr:sp macro="" textlink="">
      <xdr:nvSpPr>
        <xdr:cNvPr id="2" name="Rectángulo 1"/>
        <xdr:cNvSpPr/>
      </xdr:nvSpPr>
      <xdr:spPr>
        <a:xfrm>
          <a:off x="3190875" y="3352800"/>
          <a:ext cx="4505010" cy="941412"/>
        </a:xfrm>
        <a:prstGeom prst="rect">
          <a:avLst/>
        </a:prstGeom>
        <a:noFill/>
      </xdr:spPr>
      <xdr:txBody>
        <a:bodyPr wrap="squar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NO</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r>
            <a:rPr lang="es-ES" sz="4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APLICA</a:t>
          </a:r>
          <a:endParaRPr lang="es-ES" sz="4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endParaRPr>
        </a:p>
      </xdr:txBody>
    </xdr:sp>
    <xdr:clientData/>
  </xdr:oneCellAnchor>
  <xdr:twoCellAnchor editAs="oneCell">
    <xdr:from>
      <xdr:col>1</xdr:col>
      <xdr:colOff>57151</xdr:colOff>
      <xdr:row>3</xdr:row>
      <xdr:rowOff>38100</xdr:rowOff>
    </xdr:from>
    <xdr:to>
      <xdr:col>2</xdr:col>
      <xdr:colOff>333376</xdr:colOff>
      <xdr:row>6</xdr:row>
      <xdr:rowOff>114300</xdr:rowOff>
    </xdr:to>
    <xdr:pic>
      <xdr:nvPicPr>
        <xdr:cNvPr id="3" name="Imagen 2"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476250"/>
          <a:ext cx="184785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2</xdr:row>
      <xdr:rowOff>38100</xdr:rowOff>
    </xdr:from>
    <xdr:to>
      <xdr:col>2</xdr:col>
      <xdr:colOff>1847850</xdr:colOff>
      <xdr:row>5</xdr:row>
      <xdr:rowOff>38100</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447675"/>
          <a:ext cx="184785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133350</xdr:colOff>
      <xdr:row>2</xdr:row>
      <xdr:rowOff>28575</xdr:rowOff>
    </xdr:from>
    <xdr:to>
      <xdr:col>3</xdr:col>
      <xdr:colOff>257175</xdr:colOff>
      <xdr:row>5</xdr:row>
      <xdr:rowOff>95250</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438150"/>
          <a:ext cx="184785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xdr:row>
      <xdr:rowOff>66675</xdr:rowOff>
    </xdr:from>
    <xdr:to>
      <xdr:col>2</xdr:col>
      <xdr:colOff>1181100</xdr:colOff>
      <xdr:row>6</xdr:row>
      <xdr:rowOff>200025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561975"/>
          <a:ext cx="176212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4</xdr:row>
      <xdr:rowOff>66675</xdr:rowOff>
    </xdr:from>
    <xdr:to>
      <xdr:col>3</xdr:col>
      <xdr:colOff>171450</xdr:colOff>
      <xdr:row>7</xdr:row>
      <xdr:rowOff>200025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76300"/>
          <a:ext cx="172402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3</xdr:row>
      <xdr:rowOff>47625</xdr:rowOff>
    </xdr:from>
    <xdr:to>
      <xdr:col>2</xdr:col>
      <xdr:colOff>1476375</xdr:colOff>
      <xdr:row>6</xdr:row>
      <xdr:rowOff>114300</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57225"/>
          <a:ext cx="198120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38100</xdr:colOff>
      <xdr:row>3</xdr:row>
      <xdr:rowOff>47625</xdr:rowOff>
    </xdr:from>
    <xdr:to>
      <xdr:col>1</xdr:col>
      <xdr:colOff>1485900</xdr:colOff>
      <xdr:row>6</xdr:row>
      <xdr:rowOff>142875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57225"/>
          <a:ext cx="1447800"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C108"/>
  <sheetViews>
    <sheetView zoomScale="86" zoomScaleNormal="86" workbookViewId="0">
      <selection activeCell="C43" sqref="C43"/>
    </sheetView>
  </sheetViews>
  <sheetFormatPr baseColWidth="10" defaultRowHeight="15" x14ac:dyDescent="0.25"/>
  <cols>
    <col min="1" max="1" width="1.5703125" style="23" customWidth="1"/>
    <col min="2" max="2" width="32" style="174" customWidth="1"/>
    <col min="3" max="4" width="15.7109375" style="174" customWidth="1"/>
    <col min="5" max="5" width="2.28515625" style="174" customWidth="1"/>
    <col min="6" max="6" width="34.7109375" style="174" customWidth="1"/>
    <col min="7" max="7" width="15.42578125" style="175" customWidth="1"/>
    <col min="8" max="8" width="15.85546875" style="175" customWidth="1"/>
    <col min="9" max="29" width="11.42578125" style="23"/>
    <col min="30" max="16384" width="11.42578125" style="174"/>
  </cols>
  <sheetData>
    <row r="1" spans="2:13" s="23" customFormat="1" ht="15.75" thickBot="1" x14ac:dyDescent="0.3">
      <c r="G1" s="24"/>
      <c r="H1" s="24"/>
    </row>
    <row r="2" spans="2:13" ht="24.75" customHeight="1" x14ac:dyDescent="0.25">
      <c r="B2" s="395" t="s">
        <v>564</v>
      </c>
      <c r="C2" s="396"/>
      <c r="D2" s="396"/>
      <c r="E2" s="396"/>
      <c r="F2" s="396"/>
      <c r="G2" s="396"/>
      <c r="H2" s="397"/>
    </row>
    <row r="3" spans="2:13" ht="30.75" customHeight="1" x14ac:dyDescent="0.25">
      <c r="B3" s="398" t="s">
        <v>0</v>
      </c>
      <c r="C3" s="399"/>
      <c r="D3" s="399"/>
      <c r="E3" s="399"/>
      <c r="F3" s="399"/>
      <c r="G3" s="399"/>
      <c r="H3" s="400"/>
    </row>
    <row r="4" spans="2:13" ht="21.75" customHeight="1" x14ac:dyDescent="0.25">
      <c r="B4" s="244"/>
      <c r="C4" s="404" t="s">
        <v>557</v>
      </c>
      <c r="D4" s="404"/>
      <c r="E4" s="404"/>
      <c r="F4" s="404"/>
      <c r="G4" s="404"/>
      <c r="H4" s="243"/>
      <c r="I4" s="242"/>
      <c r="J4" s="242"/>
      <c r="K4" s="242"/>
      <c r="L4" s="242"/>
      <c r="M4" s="30"/>
    </row>
    <row r="5" spans="2:13" ht="6.75" customHeight="1" thickBot="1" x14ac:dyDescent="0.3">
      <c r="B5" s="401"/>
      <c r="C5" s="402"/>
      <c r="D5" s="402"/>
      <c r="E5" s="402"/>
      <c r="F5" s="402"/>
      <c r="G5" s="402"/>
      <c r="H5" s="403"/>
    </row>
    <row r="6" spans="2:13" ht="36.75" thickBot="1" x14ac:dyDescent="0.3">
      <c r="B6" s="246" t="s">
        <v>2</v>
      </c>
      <c r="C6" s="245" t="s">
        <v>551</v>
      </c>
      <c r="D6" s="245" t="s">
        <v>552</v>
      </c>
      <c r="E6" s="219"/>
      <c r="F6" s="246" t="s">
        <v>2</v>
      </c>
      <c r="G6" s="245" t="s">
        <v>551</v>
      </c>
      <c r="H6" s="245" t="s">
        <v>552</v>
      </c>
    </row>
    <row r="7" spans="2:13" ht="15.75" x14ac:dyDescent="0.25">
      <c r="B7" s="220" t="s">
        <v>3</v>
      </c>
      <c r="C7" s="186"/>
      <c r="D7" s="186"/>
      <c r="E7" s="221"/>
      <c r="F7" s="222" t="s">
        <v>4</v>
      </c>
      <c r="G7" s="203"/>
      <c r="H7" s="223"/>
    </row>
    <row r="8" spans="2:13" ht="15.75" x14ac:dyDescent="0.25">
      <c r="B8" s="176" t="s">
        <v>5</v>
      </c>
      <c r="C8" s="187"/>
      <c r="D8" s="187"/>
      <c r="E8" s="201"/>
      <c r="F8" s="211" t="s">
        <v>6</v>
      </c>
      <c r="G8" s="190"/>
      <c r="H8" s="224"/>
    </row>
    <row r="9" spans="2:13" ht="30" x14ac:dyDescent="0.25">
      <c r="B9" s="225" t="s">
        <v>553</v>
      </c>
      <c r="C9" s="188">
        <f>SUM(C10:C14)</f>
        <v>21803336.490000002</v>
      </c>
      <c r="D9" s="188">
        <f>SUM(D10:D14)</f>
        <v>6216855.4700000007</v>
      </c>
      <c r="E9" s="199"/>
      <c r="F9" s="178" t="s">
        <v>7</v>
      </c>
      <c r="G9" s="188">
        <f>SUM(G10:G18)</f>
        <v>10823220.959999999</v>
      </c>
      <c r="H9" s="226">
        <f>SUM(H10:H18)</f>
        <v>4436201.33</v>
      </c>
    </row>
    <row r="10" spans="2:13" ht="25.5" x14ac:dyDescent="0.25">
      <c r="B10" s="177" t="s">
        <v>8</v>
      </c>
      <c r="C10" s="189">
        <v>0</v>
      </c>
      <c r="D10" s="189">
        <v>0</v>
      </c>
      <c r="E10" s="199"/>
      <c r="F10" s="212" t="s">
        <v>9</v>
      </c>
      <c r="G10" s="209">
        <v>84334.94</v>
      </c>
      <c r="H10" s="227">
        <v>29491.4</v>
      </c>
    </row>
    <row r="11" spans="2:13" ht="25.5" x14ac:dyDescent="0.25">
      <c r="B11" s="177" t="s">
        <v>10</v>
      </c>
      <c r="C11" s="209">
        <v>1659674.87</v>
      </c>
      <c r="D11" s="209">
        <v>895959.99</v>
      </c>
      <c r="E11" s="199"/>
      <c r="F11" s="212" t="s">
        <v>11</v>
      </c>
      <c r="G11" s="209">
        <v>972394.82</v>
      </c>
      <c r="H11" s="227">
        <v>0</v>
      </c>
    </row>
    <row r="12" spans="2:13" ht="25.5" x14ac:dyDescent="0.25">
      <c r="B12" s="177" t="s">
        <v>12</v>
      </c>
      <c r="C12" s="189">
        <v>0</v>
      </c>
      <c r="D12" s="189">
        <v>0</v>
      </c>
      <c r="E12" s="199"/>
      <c r="F12" s="212" t="s">
        <v>13</v>
      </c>
      <c r="G12" s="192"/>
      <c r="H12" s="228"/>
    </row>
    <row r="13" spans="2:13" ht="25.5" x14ac:dyDescent="0.25">
      <c r="B13" s="177" t="s">
        <v>14</v>
      </c>
      <c r="C13" s="209">
        <v>19525882.780000001</v>
      </c>
      <c r="D13" s="209">
        <v>0</v>
      </c>
      <c r="E13" s="199"/>
      <c r="F13" s="212" t="s">
        <v>15</v>
      </c>
      <c r="G13" s="192"/>
      <c r="H13" s="228"/>
    </row>
    <row r="14" spans="2:13" ht="25.5" x14ac:dyDescent="0.25">
      <c r="B14" s="177" t="s">
        <v>16</v>
      </c>
      <c r="C14" s="209">
        <v>617778.84</v>
      </c>
      <c r="D14" s="209">
        <v>5320895.4800000004</v>
      </c>
      <c r="E14" s="199"/>
      <c r="F14" s="212" t="s">
        <v>17</v>
      </c>
      <c r="G14" s="192"/>
      <c r="H14" s="228"/>
    </row>
    <row r="15" spans="2:13" ht="38.25" x14ac:dyDescent="0.25">
      <c r="B15" s="177" t="s">
        <v>18</v>
      </c>
      <c r="C15" s="189">
        <v>0</v>
      </c>
      <c r="D15" s="189">
        <v>0</v>
      </c>
      <c r="E15" s="199"/>
      <c r="F15" s="212" t="s">
        <v>19</v>
      </c>
      <c r="G15" s="204"/>
      <c r="H15" s="229"/>
    </row>
    <row r="16" spans="2:13" ht="25.5" x14ac:dyDescent="0.25">
      <c r="B16" s="177" t="s">
        <v>20</v>
      </c>
      <c r="C16" s="189">
        <v>0</v>
      </c>
      <c r="D16" s="189">
        <v>0</v>
      </c>
      <c r="E16" s="199"/>
      <c r="F16" s="212" t="s">
        <v>21</v>
      </c>
      <c r="G16" s="209">
        <v>9766491.1999999993</v>
      </c>
      <c r="H16" s="227">
        <v>4406709.93</v>
      </c>
    </row>
    <row r="17" spans="2:8" ht="45" x14ac:dyDescent="0.25">
      <c r="B17" s="225" t="s">
        <v>22</v>
      </c>
      <c r="C17" s="188">
        <f>SUM(C18:C24)</f>
        <v>1108159.1300000001</v>
      </c>
      <c r="D17" s="188">
        <f>SUM(D18:D24)</f>
        <v>385969.87</v>
      </c>
      <c r="E17" s="201"/>
      <c r="F17" s="212" t="s">
        <v>23</v>
      </c>
      <c r="G17" s="205"/>
      <c r="H17" s="230"/>
    </row>
    <row r="18" spans="2:8" ht="25.5" x14ac:dyDescent="0.25">
      <c r="B18" s="177" t="s">
        <v>24</v>
      </c>
      <c r="C18" s="190"/>
      <c r="D18" s="190"/>
      <c r="E18" s="201"/>
      <c r="F18" s="212" t="s">
        <v>25</v>
      </c>
      <c r="G18" s="205"/>
      <c r="H18" s="230"/>
    </row>
    <row r="19" spans="2:8" ht="25.5" x14ac:dyDescent="0.25">
      <c r="B19" s="177" t="s">
        <v>26</v>
      </c>
      <c r="C19" s="209">
        <v>980757.29</v>
      </c>
      <c r="D19" s="209">
        <v>258800</v>
      </c>
      <c r="E19" s="201"/>
      <c r="F19" s="178" t="s">
        <v>27</v>
      </c>
      <c r="G19" s="193">
        <f>SUM(G20:G22)</f>
        <v>0</v>
      </c>
      <c r="H19" s="171">
        <f>SUM(H20:H22)</f>
        <v>0</v>
      </c>
    </row>
    <row r="20" spans="2:8" ht="25.5" x14ac:dyDescent="0.25">
      <c r="B20" s="177" t="s">
        <v>28</v>
      </c>
      <c r="C20" s="209">
        <v>127296.6</v>
      </c>
      <c r="D20" s="209">
        <v>126785.76</v>
      </c>
      <c r="E20" s="201"/>
      <c r="F20" s="212" t="s">
        <v>29</v>
      </c>
      <c r="G20" s="190"/>
      <c r="H20" s="228"/>
    </row>
    <row r="21" spans="2:8" ht="25.5" x14ac:dyDescent="0.25">
      <c r="B21" s="177" t="s">
        <v>30</v>
      </c>
      <c r="C21" s="209">
        <v>105.24</v>
      </c>
      <c r="D21" s="209">
        <v>384.11</v>
      </c>
      <c r="E21" s="201"/>
      <c r="F21" s="212" t="s">
        <v>31</v>
      </c>
      <c r="G21" s="190"/>
      <c r="H21" s="224"/>
    </row>
    <row r="22" spans="2:8" ht="25.5" x14ac:dyDescent="0.25">
      <c r="B22" s="177" t="s">
        <v>32</v>
      </c>
      <c r="C22" s="190"/>
      <c r="D22" s="190"/>
      <c r="E22" s="201"/>
      <c r="F22" s="212" t="s">
        <v>33</v>
      </c>
      <c r="G22" s="190"/>
      <c r="H22" s="224"/>
    </row>
    <row r="23" spans="2:8" ht="38.25" x14ac:dyDescent="0.25">
      <c r="B23" s="177" t="s">
        <v>34</v>
      </c>
      <c r="C23" s="190"/>
      <c r="D23" s="190"/>
      <c r="E23" s="201"/>
      <c r="F23" s="178" t="s">
        <v>35</v>
      </c>
      <c r="G23" s="193">
        <f>SUM(G24:G26)</f>
        <v>0</v>
      </c>
      <c r="H23" s="171">
        <f>SUM(H24:H26)</f>
        <v>0</v>
      </c>
    </row>
    <row r="24" spans="2:8" ht="38.25" x14ac:dyDescent="0.25">
      <c r="B24" s="177" t="s">
        <v>36</v>
      </c>
      <c r="C24" s="190"/>
      <c r="D24" s="190"/>
      <c r="E24" s="201"/>
      <c r="F24" s="212" t="s">
        <v>37</v>
      </c>
      <c r="G24" s="190"/>
      <c r="H24" s="224"/>
    </row>
    <row r="25" spans="2:8" ht="25.5" x14ac:dyDescent="0.25">
      <c r="B25" s="231" t="s">
        <v>38</v>
      </c>
      <c r="C25" s="191">
        <f>SUM(C26:C30)</f>
        <v>0</v>
      </c>
      <c r="D25" s="191">
        <f>SUM(D26:D30)</f>
        <v>0</v>
      </c>
      <c r="E25" s="201"/>
      <c r="F25" s="212" t="s">
        <v>39</v>
      </c>
      <c r="G25" s="190"/>
      <c r="H25" s="224"/>
    </row>
    <row r="26" spans="2:8" ht="38.25" x14ac:dyDescent="0.25">
      <c r="B26" s="177" t="s">
        <v>40</v>
      </c>
      <c r="C26" s="190"/>
      <c r="D26" s="192"/>
      <c r="E26" s="201"/>
      <c r="F26" s="212" t="s">
        <v>41</v>
      </c>
      <c r="G26" s="190"/>
      <c r="H26" s="224"/>
    </row>
    <row r="27" spans="2:8" ht="38.25" x14ac:dyDescent="0.25">
      <c r="B27" s="177" t="s">
        <v>42</v>
      </c>
      <c r="C27" s="190"/>
      <c r="D27" s="190"/>
      <c r="E27" s="201"/>
      <c r="F27" s="179" t="s">
        <v>43</v>
      </c>
      <c r="G27" s="193">
        <f>SUM(G28:G30)</f>
        <v>0</v>
      </c>
      <c r="H27" s="171">
        <f>SUM(H28:H30)</f>
        <v>0</v>
      </c>
    </row>
    <row r="28" spans="2:8" ht="38.25" x14ac:dyDescent="0.25">
      <c r="B28" s="177" t="s">
        <v>44</v>
      </c>
      <c r="C28" s="190"/>
      <c r="D28" s="190"/>
      <c r="E28" s="201"/>
      <c r="F28" s="212" t="s">
        <v>45</v>
      </c>
      <c r="G28" s="190"/>
      <c r="H28" s="224"/>
    </row>
    <row r="29" spans="2:8" ht="25.5" x14ac:dyDescent="0.25">
      <c r="B29" s="177" t="s">
        <v>46</v>
      </c>
      <c r="C29" s="190"/>
      <c r="D29" s="190"/>
      <c r="E29" s="201"/>
      <c r="F29" s="212" t="s">
        <v>47</v>
      </c>
      <c r="G29" s="190"/>
      <c r="H29" s="224"/>
    </row>
    <row r="30" spans="2:8" ht="25.5" x14ac:dyDescent="0.25">
      <c r="B30" s="177" t="s">
        <v>48</v>
      </c>
      <c r="C30" s="190"/>
      <c r="D30" s="190"/>
      <c r="E30" s="201"/>
      <c r="F30" s="212" t="s">
        <v>49</v>
      </c>
      <c r="G30" s="190"/>
      <c r="H30" s="224"/>
    </row>
    <row r="31" spans="2:8" ht="33.75" x14ac:dyDescent="0.25">
      <c r="B31" s="231" t="s">
        <v>50</v>
      </c>
      <c r="C31" s="193">
        <f>SUM(C32:C36)</f>
        <v>0</v>
      </c>
      <c r="D31" s="193">
        <f>SUM(D32:D36)</f>
        <v>0</v>
      </c>
      <c r="E31" s="201"/>
      <c r="F31" s="200" t="s">
        <v>51</v>
      </c>
      <c r="G31" s="206">
        <f>SUM(G32:G37)</f>
        <v>14588148.619999999</v>
      </c>
      <c r="H31" s="232">
        <f>SUM(H32:H37)</f>
        <v>0</v>
      </c>
    </row>
    <row r="32" spans="2:8" ht="25.5" x14ac:dyDescent="0.25">
      <c r="B32" s="177" t="s">
        <v>52</v>
      </c>
      <c r="C32" s="190"/>
      <c r="D32" s="190"/>
      <c r="E32" s="201"/>
      <c r="F32" s="212" t="s">
        <v>53</v>
      </c>
      <c r="G32" s="190"/>
      <c r="H32" s="224"/>
    </row>
    <row r="33" spans="2:8" ht="25.5" x14ac:dyDescent="0.25">
      <c r="B33" s="177" t="s">
        <v>54</v>
      </c>
      <c r="C33" s="190"/>
      <c r="D33" s="190"/>
      <c r="E33" s="201"/>
      <c r="F33" s="212" t="s">
        <v>55</v>
      </c>
      <c r="G33" s="209">
        <v>14588148.619999999</v>
      </c>
      <c r="H33" s="228"/>
    </row>
    <row r="34" spans="2:8" ht="25.5" x14ac:dyDescent="0.25">
      <c r="B34" s="177" t="s">
        <v>56</v>
      </c>
      <c r="C34" s="190"/>
      <c r="D34" s="190"/>
      <c r="E34" s="201"/>
      <c r="F34" s="212" t="s">
        <v>57</v>
      </c>
      <c r="G34" s="190"/>
      <c r="H34" s="224"/>
    </row>
    <row r="35" spans="2:8" ht="38.25" x14ac:dyDescent="0.25">
      <c r="B35" s="177" t="s">
        <v>58</v>
      </c>
      <c r="C35" s="190"/>
      <c r="D35" s="190"/>
      <c r="E35" s="201"/>
      <c r="F35" s="212" t="s">
        <v>59</v>
      </c>
      <c r="G35" s="190"/>
      <c r="H35" s="224"/>
    </row>
    <row r="36" spans="2:8" ht="38.25" x14ac:dyDescent="0.25">
      <c r="B36" s="177" t="s">
        <v>60</v>
      </c>
      <c r="C36" s="190"/>
      <c r="D36" s="190"/>
      <c r="E36" s="201"/>
      <c r="F36" s="212" t="s">
        <v>61</v>
      </c>
      <c r="G36" s="190"/>
      <c r="H36" s="224"/>
    </row>
    <row r="37" spans="2:8" ht="21.75" customHeight="1" x14ac:dyDescent="0.25">
      <c r="B37" s="233" t="s">
        <v>62</v>
      </c>
      <c r="C37" s="194">
        <v>0</v>
      </c>
      <c r="D37" s="194">
        <v>0</v>
      </c>
      <c r="E37" s="201"/>
      <c r="F37" s="212" t="s">
        <v>63</v>
      </c>
      <c r="G37" s="190"/>
      <c r="H37" s="224"/>
    </row>
    <row r="38" spans="2:8" ht="45" x14ac:dyDescent="0.25">
      <c r="B38" s="234" t="s">
        <v>64</v>
      </c>
      <c r="C38" s="193">
        <f>SUM(C39:C46)</f>
        <v>0</v>
      </c>
      <c r="D38" s="193">
        <f>SUM(D39:D46)</f>
        <v>0</v>
      </c>
      <c r="E38" s="201"/>
      <c r="F38" s="180" t="s">
        <v>65</v>
      </c>
      <c r="G38" s="191">
        <f>SUM(G39:G41)</f>
        <v>0</v>
      </c>
      <c r="H38" s="172">
        <f>SUM(H39:H41)</f>
        <v>0</v>
      </c>
    </row>
    <row r="39" spans="2:8" ht="38.25" x14ac:dyDescent="0.25">
      <c r="B39" s="177" t="s">
        <v>66</v>
      </c>
      <c r="C39" s="190"/>
      <c r="D39" s="190"/>
      <c r="E39" s="201"/>
      <c r="F39" s="212" t="s">
        <v>67</v>
      </c>
      <c r="G39" s="190"/>
      <c r="H39" s="224"/>
    </row>
    <row r="40" spans="2:8" ht="25.5" x14ac:dyDescent="0.25">
      <c r="B40" s="177" t="s">
        <v>68</v>
      </c>
      <c r="C40" s="190"/>
      <c r="D40" s="190"/>
      <c r="E40" s="201"/>
      <c r="F40" s="212" t="s">
        <v>69</v>
      </c>
      <c r="G40" s="190"/>
      <c r="H40" s="224"/>
    </row>
    <row r="41" spans="2:8" ht="25.5" x14ac:dyDescent="0.25">
      <c r="B41" s="177" t="s">
        <v>70</v>
      </c>
      <c r="C41" s="190"/>
      <c r="D41" s="190"/>
      <c r="E41" s="201"/>
      <c r="F41" s="212" t="s">
        <v>71</v>
      </c>
      <c r="G41" s="190"/>
      <c r="H41" s="224"/>
    </row>
    <row r="42" spans="2:8" ht="30" x14ac:dyDescent="0.25">
      <c r="B42" s="177" t="s">
        <v>72</v>
      </c>
      <c r="C42" s="190"/>
      <c r="D42" s="190"/>
      <c r="E42" s="201"/>
      <c r="F42" s="180" t="s">
        <v>73</v>
      </c>
      <c r="G42" s="191">
        <f>SUM(G43:G45)</f>
        <v>0</v>
      </c>
      <c r="H42" s="172">
        <f>SUM(H43:H45)</f>
        <v>0</v>
      </c>
    </row>
    <row r="43" spans="2:8" ht="25.5" x14ac:dyDescent="0.25">
      <c r="B43" s="177" t="s">
        <v>74</v>
      </c>
      <c r="C43" s="190"/>
      <c r="D43" s="190"/>
      <c r="E43" s="201"/>
      <c r="F43" s="212" t="s">
        <v>75</v>
      </c>
      <c r="G43" s="190"/>
      <c r="H43" s="224"/>
    </row>
    <row r="44" spans="2:8" ht="38.25" x14ac:dyDescent="0.25">
      <c r="B44" s="177" t="s">
        <v>76</v>
      </c>
      <c r="C44" s="190"/>
      <c r="D44" s="190"/>
      <c r="E44" s="201"/>
      <c r="F44" s="212" t="s">
        <v>77</v>
      </c>
      <c r="G44" s="190"/>
      <c r="H44" s="224"/>
    </row>
    <row r="45" spans="2:8" ht="25.5" x14ac:dyDescent="0.25">
      <c r="B45" s="177" t="s">
        <v>78</v>
      </c>
      <c r="C45" s="190"/>
      <c r="D45" s="190"/>
      <c r="E45" s="201"/>
      <c r="F45" s="212" t="s">
        <v>79</v>
      </c>
      <c r="G45" s="190"/>
      <c r="H45" s="224"/>
    </row>
    <row r="46" spans="2:8" ht="5.25" customHeight="1" x14ac:dyDescent="0.25">
      <c r="B46" s="181"/>
      <c r="C46" s="190"/>
      <c r="D46" s="190"/>
      <c r="E46" s="201"/>
      <c r="F46" s="212"/>
      <c r="G46" s="190"/>
      <c r="H46" s="224"/>
    </row>
    <row r="47" spans="2:8" ht="32.25" customHeight="1" x14ac:dyDescent="0.25">
      <c r="B47" s="235" t="s">
        <v>554</v>
      </c>
      <c r="C47" s="195">
        <f>+C9+C17</f>
        <v>22911495.620000001</v>
      </c>
      <c r="D47" s="195">
        <f>+D9+D17+D25</f>
        <v>6602825.3400000008</v>
      </c>
      <c r="E47" s="202"/>
      <c r="F47" s="182" t="s">
        <v>555</v>
      </c>
      <c r="G47" s="195">
        <f>+G9+G19+G27+G38+G42+G31</f>
        <v>25411369.579999998</v>
      </c>
      <c r="H47" s="236">
        <f>+H9+H19+H27+H38+H42+H31</f>
        <v>4436201.33</v>
      </c>
    </row>
    <row r="48" spans="2:8" ht="4.5" customHeight="1" x14ac:dyDescent="0.25">
      <c r="B48" s="181"/>
      <c r="C48" s="190"/>
      <c r="D48" s="190"/>
      <c r="E48" s="201"/>
      <c r="F48" s="213"/>
      <c r="G48" s="190"/>
      <c r="H48" s="224"/>
    </row>
    <row r="49" spans="2:8" ht="15.75" x14ac:dyDescent="0.25">
      <c r="B49" s="176" t="s">
        <v>80</v>
      </c>
      <c r="C49" s="190"/>
      <c r="D49" s="190"/>
      <c r="E49" s="201"/>
      <c r="F49" s="211" t="s">
        <v>81</v>
      </c>
      <c r="G49" s="190"/>
      <c r="H49" s="224"/>
    </row>
    <row r="50" spans="2:8" ht="25.5" x14ac:dyDescent="0.25">
      <c r="B50" s="365" t="s">
        <v>82</v>
      </c>
      <c r="C50" s="190"/>
      <c r="D50" s="190"/>
      <c r="E50" s="201"/>
      <c r="F50" s="212" t="s">
        <v>83</v>
      </c>
      <c r="G50" s="190"/>
      <c r="H50" s="224"/>
    </row>
    <row r="51" spans="2:8" ht="25.5" x14ac:dyDescent="0.25">
      <c r="B51" s="365" t="s">
        <v>84</v>
      </c>
      <c r="C51" s="190"/>
      <c r="D51" s="190"/>
      <c r="E51" s="201"/>
      <c r="F51" s="212" t="s">
        <v>85</v>
      </c>
      <c r="G51" s="190"/>
      <c r="H51" s="224"/>
    </row>
    <row r="52" spans="2:8" ht="50.25" customHeight="1" x14ac:dyDescent="0.25">
      <c r="B52" s="365" t="s">
        <v>86</v>
      </c>
      <c r="C52" s="210">
        <v>580551472.24000001</v>
      </c>
      <c r="D52" s="210">
        <v>529966627.76999998</v>
      </c>
      <c r="E52" s="201"/>
      <c r="F52" s="212" t="s">
        <v>87</v>
      </c>
      <c r="G52" s="190"/>
      <c r="H52" s="224"/>
    </row>
    <row r="53" spans="2:8" x14ac:dyDescent="0.25">
      <c r="B53" s="365" t="s">
        <v>88</v>
      </c>
      <c r="C53" s="210">
        <v>119416554.34999999</v>
      </c>
      <c r="D53" s="210">
        <v>118187685.61</v>
      </c>
      <c r="E53" s="201"/>
      <c r="F53" s="212" t="s">
        <v>89</v>
      </c>
      <c r="G53" s="190"/>
      <c r="H53" s="224"/>
    </row>
    <row r="54" spans="2:8" ht="38.25" x14ac:dyDescent="0.25">
      <c r="B54" s="365" t="s">
        <v>90</v>
      </c>
      <c r="C54" s="210">
        <v>4723683.5999999996</v>
      </c>
      <c r="D54" s="210">
        <v>4553397.92</v>
      </c>
      <c r="E54" s="201"/>
      <c r="F54" s="212" t="s">
        <v>91</v>
      </c>
      <c r="G54" s="190"/>
      <c r="H54" s="224"/>
    </row>
    <row r="55" spans="2:8" ht="25.5" x14ac:dyDescent="0.25">
      <c r="B55" s="365" t="s">
        <v>92</v>
      </c>
      <c r="C55" s="210">
        <v>-25586434.690000001</v>
      </c>
      <c r="D55" s="210">
        <v>-16622599.75</v>
      </c>
      <c r="E55" s="202"/>
      <c r="F55" s="212" t="s">
        <v>93</v>
      </c>
      <c r="G55" s="190"/>
      <c r="H55" s="224"/>
    </row>
    <row r="56" spans="2:8" ht="15.75" x14ac:dyDescent="0.25">
      <c r="B56" s="177" t="s">
        <v>94</v>
      </c>
      <c r="C56" s="190"/>
      <c r="D56" s="190"/>
      <c r="E56" s="202"/>
      <c r="F56" s="214"/>
      <c r="G56" s="190"/>
      <c r="H56" s="224"/>
    </row>
    <row r="57" spans="2:8" ht="37.5" customHeight="1" x14ac:dyDescent="0.25">
      <c r="B57" s="177" t="s">
        <v>95</v>
      </c>
      <c r="C57" s="190"/>
      <c r="D57" s="190"/>
      <c r="E57" s="202"/>
      <c r="F57" s="182" t="s">
        <v>96</v>
      </c>
      <c r="G57" s="207">
        <f>SUM(G50:G56)</f>
        <v>0</v>
      </c>
      <c r="H57" s="173">
        <f>SUM(H50:H56)</f>
        <v>0</v>
      </c>
    </row>
    <row r="58" spans="2:8" x14ac:dyDescent="0.25">
      <c r="B58" s="177" t="s">
        <v>97</v>
      </c>
      <c r="C58" s="190"/>
      <c r="D58" s="190"/>
      <c r="E58" s="201"/>
      <c r="F58" s="215"/>
      <c r="G58" s="190"/>
      <c r="H58" s="224"/>
    </row>
    <row r="59" spans="2:8" ht="45" x14ac:dyDescent="0.25">
      <c r="B59" s="183" t="s">
        <v>556</v>
      </c>
      <c r="C59" s="196">
        <f>SUM(C50:C58)</f>
        <v>679105275.5</v>
      </c>
      <c r="D59" s="196">
        <f>SUM(D52:D58)</f>
        <v>636085111.54999995</v>
      </c>
      <c r="E59" s="201"/>
      <c r="F59" s="216" t="s">
        <v>98</v>
      </c>
      <c r="G59" s="197">
        <f>+G47+G57</f>
        <v>25411369.579999998</v>
      </c>
      <c r="H59" s="237">
        <f>+H47+H57</f>
        <v>4436201.33</v>
      </c>
    </row>
    <row r="60" spans="2:8" ht="28.5" customHeight="1" x14ac:dyDescent="0.25">
      <c r="B60" s="181"/>
      <c r="C60" s="190"/>
      <c r="D60" s="190"/>
      <c r="E60" s="202"/>
      <c r="F60" s="366" t="s">
        <v>99</v>
      </c>
      <c r="G60" s="190"/>
      <c r="H60" s="224"/>
    </row>
    <row r="61" spans="2:8" ht="25.5" x14ac:dyDescent="0.25">
      <c r="B61" s="184" t="s">
        <v>100</v>
      </c>
      <c r="C61" s="197">
        <f>+C47+C59</f>
        <v>702016771.12</v>
      </c>
      <c r="D61" s="197">
        <f>+D47+D59</f>
        <v>642687936.88999999</v>
      </c>
      <c r="E61" s="201"/>
      <c r="F61" s="178" t="s">
        <v>101</v>
      </c>
      <c r="G61" s="188">
        <f>SUM(G62:G64)</f>
        <v>439522223.83999997</v>
      </c>
      <c r="H61" s="226">
        <f>SUM(H62:H64)</f>
        <v>428528736.14999998</v>
      </c>
    </row>
    <row r="62" spans="2:8" x14ac:dyDescent="0.25">
      <c r="B62" s="181"/>
      <c r="C62" s="190"/>
      <c r="D62" s="190"/>
      <c r="E62" s="201"/>
      <c r="F62" s="212" t="s">
        <v>102</v>
      </c>
      <c r="G62" s="210">
        <v>439030223.83999997</v>
      </c>
      <c r="H62" s="238">
        <v>428528736.14999998</v>
      </c>
    </row>
    <row r="63" spans="2:8" x14ac:dyDescent="0.25">
      <c r="B63" s="181"/>
      <c r="C63" s="190"/>
      <c r="D63" s="190"/>
      <c r="E63" s="201"/>
      <c r="F63" s="212" t="s">
        <v>103</v>
      </c>
      <c r="G63" s="210">
        <v>492000</v>
      </c>
      <c r="H63" s="238">
        <v>0</v>
      </c>
    </row>
    <row r="64" spans="2:8" ht="25.5" x14ac:dyDescent="0.25">
      <c r="B64" s="181"/>
      <c r="C64" s="190"/>
      <c r="D64" s="190"/>
      <c r="E64" s="201"/>
      <c r="F64" s="212" t="s">
        <v>104</v>
      </c>
      <c r="G64" s="192">
        <v>0</v>
      </c>
      <c r="H64" s="228">
        <v>0</v>
      </c>
    </row>
    <row r="65" spans="2:8" x14ac:dyDescent="0.25">
      <c r="B65" s="181"/>
      <c r="C65" s="190"/>
      <c r="D65" s="190"/>
      <c r="E65" s="201"/>
      <c r="F65" s="213"/>
      <c r="G65" s="190"/>
      <c r="H65" s="224"/>
    </row>
    <row r="66" spans="2:8" ht="45" x14ac:dyDescent="0.25">
      <c r="B66" s="181"/>
      <c r="C66" s="190"/>
      <c r="D66" s="190"/>
      <c r="E66" s="201"/>
      <c r="F66" s="180" t="s">
        <v>105</v>
      </c>
      <c r="G66" s="188">
        <f>SUM(G67:G71)</f>
        <v>237083177.09999999</v>
      </c>
      <c r="H66" s="226">
        <f>SUM(H67:H71)</f>
        <v>209722999.41000003</v>
      </c>
    </row>
    <row r="67" spans="2:8" ht="25.5" x14ac:dyDescent="0.25">
      <c r="B67" s="181"/>
      <c r="C67" s="190"/>
      <c r="D67" s="190"/>
      <c r="E67" s="201"/>
      <c r="F67" s="212" t="s">
        <v>106</v>
      </c>
      <c r="G67" s="210">
        <v>-6122679.1200000001</v>
      </c>
      <c r="H67" s="238">
        <v>-4991631.5</v>
      </c>
    </row>
    <row r="68" spans="2:8" x14ac:dyDescent="0.25">
      <c r="B68" s="181"/>
      <c r="C68" s="190"/>
      <c r="D68" s="190"/>
      <c r="E68" s="201"/>
      <c r="F68" s="212" t="s">
        <v>107</v>
      </c>
      <c r="G68" s="210">
        <v>136447500.47</v>
      </c>
      <c r="H68" s="238">
        <v>141445919.37</v>
      </c>
    </row>
    <row r="69" spans="2:8" x14ac:dyDescent="0.25">
      <c r="B69" s="181"/>
      <c r="C69" s="190"/>
      <c r="D69" s="190"/>
      <c r="E69" s="201"/>
      <c r="F69" s="212" t="s">
        <v>108</v>
      </c>
      <c r="G69" s="210">
        <v>217888259.40000001</v>
      </c>
      <c r="H69" s="238">
        <v>182176872.11000001</v>
      </c>
    </row>
    <row r="70" spans="2:8" x14ac:dyDescent="0.25">
      <c r="B70" s="181"/>
      <c r="C70" s="190"/>
      <c r="D70" s="190"/>
      <c r="E70" s="201"/>
      <c r="F70" s="212" t="s">
        <v>109</v>
      </c>
      <c r="G70" s="190"/>
      <c r="H70" s="224"/>
    </row>
    <row r="71" spans="2:8" ht="25.5" x14ac:dyDescent="0.25">
      <c r="B71" s="181"/>
      <c r="C71" s="190"/>
      <c r="D71" s="190"/>
      <c r="E71" s="201"/>
      <c r="F71" s="212" t="s">
        <v>110</v>
      </c>
      <c r="G71" s="210">
        <v>-111129903.65000001</v>
      </c>
      <c r="H71" s="238">
        <v>-108908160.56999999</v>
      </c>
    </row>
    <row r="72" spans="2:8" ht="3.75" customHeight="1" x14ac:dyDescent="0.25">
      <c r="B72" s="181"/>
      <c r="C72" s="190"/>
      <c r="D72" s="190"/>
      <c r="E72" s="201"/>
      <c r="F72" s="212"/>
      <c r="G72" s="190"/>
      <c r="H72" s="224"/>
    </row>
    <row r="73" spans="2:8" ht="54" customHeight="1" x14ac:dyDescent="0.25">
      <c r="B73" s="181"/>
      <c r="C73" s="190"/>
      <c r="D73" s="190"/>
      <c r="E73" s="201"/>
      <c r="F73" s="178" t="s">
        <v>111</v>
      </c>
      <c r="G73" s="191">
        <f>SUM(G74:G75)</f>
        <v>0</v>
      </c>
      <c r="H73" s="172">
        <f>SUM(H74:H75)</f>
        <v>0</v>
      </c>
    </row>
    <row r="74" spans="2:8" x14ac:dyDescent="0.25">
      <c r="B74" s="181"/>
      <c r="C74" s="190"/>
      <c r="D74" s="190"/>
      <c r="E74" s="201"/>
      <c r="F74" s="212" t="s">
        <v>112</v>
      </c>
      <c r="G74" s="190"/>
      <c r="H74" s="224"/>
    </row>
    <row r="75" spans="2:8" ht="25.5" x14ac:dyDescent="0.25">
      <c r="B75" s="181"/>
      <c r="C75" s="190"/>
      <c r="D75" s="190"/>
      <c r="E75" s="201"/>
      <c r="F75" s="212" t="s">
        <v>113</v>
      </c>
      <c r="G75" s="190"/>
      <c r="H75" s="224"/>
    </row>
    <row r="76" spans="2:8" ht="4.5" customHeight="1" x14ac:dyDescent="0.25">
      <c r="B76" s="181"/>
      <c r="C76" s="190"/>
      <c r="D76" s="190"/>
      <c r="E76" s="201"/>
      <c r="F76" s="213"/>
      <c r="G76" s="190"/>
      <c r="H76" s="224"/>
    </row>
    <row r="77" spans="2:8" ht="38.25" x14ac:dyDescent="0.25">
      <c r="B77" s="181"/>
      <c r="C77" s="190"/>
      <c r="D77" s="190"/>
      <c r="E77" s="201"/>
      <c r="F77" s="217" t="s">
        <v>114</v>
      </c>
      <c r="G77" s="208">
        <f>+G61+G66+G73</f>
        <v>676605400.93999994</v>
      </c>
      <c r="H77" s="239">
        <f>+H61+H66+H73</f>
        <v>638251735.55999994</v>
      </c>
    </row>
    <row r="78" spans="2:8" ht="4.5" customHeight="1" x14ac:dyDescent="0.25">
      <c r="B78" s="181"/>
      <c r="C78" s="190"/>
      <c r="D78" s="190"/>
      <c r="E78" s="201"/>
      <c r="F78" s="218"/>
      <c r="G78" s="190"/>
      <c r="H78" s="224"/>
    </row>
    <row r="79" spans="2:8" ht="30" x14ac:dyDescent="0.25">
      <c r="B79" s="181"/>
      <c r="C79" s="190"/>
      <c r="D79" s="190"/>
      <c r="E79" s="201"/>
      <c r="F79" s="216" t="s">
        <v>115</v>
      </c>
      <c r="G79" s="197">
        <f>+G47+G77</f>
        <v>702016770.51999998</v>
      </c>
      <c r="H79" s="237">
        <f>+H47+H77</f>
        <v>642687936.88999999</v>
      </c>
    </row>
    <row r="80" spans="2:8" ht="15.75" thickBot="1" x14ac:dyDescent="0.3">
      <c r="B80" s="185"/>
      <c r="C80" s="198"/>
      <c r="D80" s="198"/>
      <c r="E80" s="19"/>
      <c r="F80" s="240"/>
      <c r="G80" s="198"/>
      <c r="H80" s="241"/>
    </row>
    <row r="81" spans="2:8" s="23" customFormat="1" ht="9" customHeight="1" thickBot="1" x14ac:dyDescent="0.3">
      <c r="C81" s="24"/>
      <c r="D81" s="24"/>
      <c r="G81" s="24"/>
      <c r="H81" s="24"/>
    </row>
    <row r="82" spans="2:8" s="23" customFormat="1" x14ac:dyDescent="0.25">
      <c r="B82" s="25"/>
      <c r="C82" s="26"/>
      <c r="D82" s="26"/>
      <c r="E82" s="27"/>
      <c r="F82" s="27"/>
      <c r="G82" s="26"/>
      <c r="H82" s="28"/>
    </row>
    <row r="83" spans="2:8" s="23" customFormat="1" ht="15.75" thickBot="1" x14ac:dyDescent="0.3">
      <c r="B83" s="32"/>
      <c r="C83" s="33"/>
      <c r="D83" s="29"/>
      <c r="E83" s="30"/>
      <c r="F83" s="34"/>
      <c r="G83" s="33"/>
      <c r="H83" s="31"/>
    </row>
    <row r="84" spans="2:8" s="23" customFormat="1" ht="25.5" customHeight="1" x14ac:dyDescent="0.25">
      <c r="B84" s="388" t="s">
        <v>535</v>
      </c>
      <c r="C84" s="389"/>
      <c r="D84" s="29"/>
      <c r="E84" s="30"/>
      <c r="F84" s="405" t="s">
        <v>534</v>
      </c>
      <c r="G84" s="405"/>
      <c r="H84" s="31"/>
    </row>
    <row r="85" spans="2:8" s="23" customFormat="1" ht="25.5" customHeight="1" x14ac:dyDescent="0.25">
      <c r="B85" s="390" t="s">
        <v>536</v>
      </c>
      <c r="C85" s="391"/>
      <c r="D85" s="29"/>
      <c r="E85" s="30"/>
      <c r="F85" s="387" t="s">
        <v>538</v>
      </c>
      <c r="G85" s="387"/>
      <c r="H85" s="31"/>
    </row>
    <row r="86" spans="2:8" s="23" customFormat="1" ht="42.75" customHeight="1" thickBot="1" x14ac:dyDescent="0.3">
      <c r="B86" s="392" t="s">
        <v>537</v>
      </c>
      <c r="C86" s="393"/>
      <c r="D86" s="393"/>
      <c r="E86" s="393"/>
      <c r="F86" s="393"/>
      <c r="G86" s="393"/>
      <c r="H86" s="394"/>
    </row>
    <row r="87" spans="2:8" s="23" customFormat="1" x14ac:dyDescent="0.25">
      <c r="C87" s="24"/>
      <c r="D87" s="24"/>
      <c r="G87" s="24"/>
      <c r="H87" s="24"/>
    </row>
    <row r="88" spans="2:8" s="23" customFormat="1" x14ac:dyDescent="0.25">
      <c r="C88" s="24"/>
      <c r="D88" s="24"/>
      <c r="G88" s="24"/>
      <c r="H88" s="24"/>
    </row>
    <row r="89" spans="2:8" s="23" customFormat="1" x14ac:dyDescent="0.25">
      <c r="C89" s="24"/>
      <c r="D89" s="24"/>
      <c r="G89" s="24"/>
      <c r="H89" s="24"/>
    </row>
    <row r="90" spans="2:8" s="23" customFormat="1" x14ac:dyDescent="0.25">
      <c r="C90" s="24"/>
      <c r="D90" s="24"/>
      <c r="G90" s="24"/>
      <c r="H90" s="24"/>
    </row>
    <row r="91" spans="2:8" s="23" customFormat="1" x14ac:dyDescent="0.25">
      <c r="C91" s="24"/>
      <c r="D91" s="24"/>
      <c r="G91" s="24"/>
      <c r="H91" s="24"/>
    </row>
    <row r="92" spans="2:8" s="23" customFormat="1" x14ac:dyDescent="0.25">
      <c r="C92" s="24"/>
      <c r="D92" s="24"/>
      <c r="G92" s="24"/>
      <c r="H92" s="24"/>
    </row>
    <row r="93" spans="2:8" s="23" customFormat="1" x14ac:dyDescent="0.25">
      <c r="C93" s="24"/>
      <c r="D93" s="24"/>
      <c r="G93" s="24"/>
      <c r="H93" s="24"/>
    </row>
    <row r="94" spans="2:8" s="23" customFormat="1" x14ac:dyDescent="0.25">
      <c r="C94" s="24"/>
      <c r="D94" s="24"/>
      <c r="G94" s="24"/>
      <c r="H94" s="24"/>
    </row>
    <row r="95" spans="2:8" s="23" customFormat="1" x14ac:dyDescent="0.25">
      <c r="C95" s="24"/>
      <c r="D95" s="24"/>
      <c r="G95" s="24"/>
      <c r="H95" s="24"/>
    </row>
    <row r="96" spans="2:8" s="23" customFormat="1" x14ac:dyDescent="0.25">
      <c r="C96" s="24"/>
      <c r="D96" s="24"/>
      <c r="G96" s="24"/>
      <c r="H96" s="24"/>
    </row>
    <row r="97" spans="3:8" s="23" customFormat="1" x14ac:dyDescent="0.25">
      <c r="C97" s="24"/>
      <c r="D97" s="24"/>
      <c r="G97" s="24"/>
      <c r="H97" s="24"/>
    </row>
    <row r="98" spans="3:8" s="23" customFormat="1" x14ac:dyDescent="0.25">
      <c r="C98" s="24"/>
      <c r="D98" s="24"/>
      <c r="G98" s="24"/>
      <c r="H98" s="24"/>
    </row>
    <row r="99" spans="3:8" s="23" customFormat="1" x14ac:dyDescent="0.25">
      <c r="C99" s="24"/>
      <c r="D99" s="24"/>
      <c r="G99" s="24"/>
      <c r="H99" s="24"/>
    </row>
    <row r="100" spans="3:8" s="23" customFormat="1" x14ac:dyDescent="0.25">
      <c r="C100" s="24"/>
      <c r="D100" s="24"/>
      <c r="G100" s="24"/>
      <c r="H100" s="24"/>
    </row>
    <row r="101" spans="3:8" s="23" customFormat="1" x14ac:dyDescent="0.25">
      <c r="C101" s="24"/>
      <c r="D101" s="24"/>
      <c r="G101" s="24"/>
      <c r="H101" s="24"/>
    </row>
    <row r="102" spans="3:8" s="23" customFormat="1" x14ac:dyDescent="0.25">
      <c r="C102" s="24"/>
      <c r="D102" s="24"/>
      <c r="G102" s="24"/>
      <c r="H102" s="24"/>
    </row>
    <row r="103" spans="3:8" s="23" customFormat="1" x14ac:dyDescent="0.25">
      <c r="C103" s="24"/>
      <c r="D103" s="24"/>
      <c r="G103" s="24"/>
      <c r="H103" s="24"/>
    </row>
    <row r="104" spans="3:8" s="23" customFormat="1" x14ac:dyDescent="0.25">
      <c r="C104" s="24"/>
      <c r="D104" s="24"/>
      <c r="G104" s="24"/>
      <c r="H104" s="24"/>
    </row>
    <row r="105" spans="3:8" s="23" customFormat="1" x14ac:dyDescent="0.25">
      <c r="C105" s="24"/>
      <c r="D105" s="24"/>
      <c r="G105" s="24"/>
      <c r="H105" s="24"/>
    </row>
    <row r="106" spans="3:8" s="23" customFormat="1" x14ac:dyDescent="0.25">
      <c r="C106" s="24"/>
      <c r="D106" s="24"/>
      <c r="G106" s="24"/>
      <c r="H106" s="24"/>
    </row>
    <row r="107" spans="3:8" s="23" customFormat="1" x14ac:dyDescent="0.25">
      <c r="C107" s="24"/>
      <c r="D107" s="24"/>
      <c r="G107" s="24"/>
      <c r="H107" s="24"/>
    </row>
    <row r="108" spans="3:8" x14ac:dyDescent="0.25">
      <c r="C108" s="175"/>
      <c r="D108" s="175"/>
    </row>
  </sheetData>
  <mergeCells count="9">
    <mergeCell ref="F85:G85"/>
    <mergeCell ref="B84:C84"/>
    <mergeCell ref="B85:C85"/>
    <mergeCell ref="B86:H86"/>
    <mergeCell ref="B2:H2"/>
    <mergeCell ref="B3:H3"/>
    <mergeCell ref="B5:H5"/>
    <mergeCell ref="C4:G4"/>
    <mergeCell ref="F84:G84"/>
  </mergeCells>
  <pageMargins left="0.47244094488188981" right="0.39370078740157483" top="1.1023622047244095" bottom="1.1023622047244095" header="0.31496062992125984" footer="0.31496062992125984"/>
  <pageSetup scale="7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3"/>
  <sheetViews>
    <sheetView topLeftCell="A6" workbookViewId="0">
      <selection activeCell="B9" sqref="B9:I9"/>
    </sheetView>
  </sheetViews>
  <sheetFormatPr baseColWidth="10" defaultRowHeight="15.75" x14ac:dyDescent="0.25"/>
  <cols>
    <col min="1" max="1" width="3.28515625" style="1" customWidth="1"/>
    <col min="2" max="2" width="11.42578125" style="16"/>
    <col min="3" max="16384" width="11.42578125" style="1"/>
  </cols>
  <sheetData>
    <row r="2" spans="2:9" x14ac:dyDescent="0.25">
      <c r="B2" s="15" t="s">
        <v>483</v>
      </c>
    </row>
    <row r="3" spans="2:9" ht="31.5" customHeight="1" x14ac:dyDescent="0.25">
      <c r="B3" s="406" t="s">
        <v>484</v>
      </c>
      <c r="C3" s="406"/>
      <c r="D3" s="406"/>
      <c r="E3" s="406"/>
      <c r="F3" s="406"/>
      <c r="G3" s="406"/>
      <c r="H3" s="406"/>
      <c r="I3" s="406"/>
    </row>
    <row r="4" spans="2:9" x14ac:dyDescent="0.25">
      <c r="B4" s="15" t="s">
        <v>447</v>
      </c>
    </row>
    <row r="5" spans="2:9" s="17" customFormat="1" ht="80.099999999999994" customHeight="1" x14ac:dyDescent="0.25">
      <c r="B5" s="548" t="s">
        <v>521</v>
      </c>
      <c r="C5" s="548"/>
      <c r="D5" s="548"/>
      <c r="E5" s="548"/>
      <c r="F5" s="548"/>
      <c r="G5" s="548"/>
      <c r="H5" s="548"/>
      <c r="I5" s="548"/>
    </row>
    <row r="6" spans="2:9" ht="43.5" customHeight="1" x14ac:dyDescent="0.25">
      <c r="B6" s="548" t="s">
        <v>522</v>
      </c>
      <c r="C6" s="548"/>
      <c r="D6" s="548"/>
      <c r="E6" s="548"/>
      <c r="F6" s="548"/>
      <c r="G6" s="548"/>
      <c r="H6" s="548"/>
      <c r="I6" s="548"/>
    </row>
    <row r="7" spans="2:9" ht="34.5" customHeight="1" x14ac:dyDescent="0.25">
      <c r="B7" s="548" t="s">
        <v>523</v>
      </c>
      <c r="C7" s="548"/>
      <c r="D7" s="548"/>
      <c r="E7" s="548"/>
      <c r="F7" s="548"/>
      <c r="G7" s="548"/>
      <c r="H7" s="548"/>
      <c r="I7" s="548"/>
    </row>
    <row r="8" spans="2:9" x14ac:dyDescent="0.25">
      <c r="B8" s="548" t="s">
        <v>524</v>
      </c>
      <c r="C8" s="548"/>
      <c r="D8" s="548"/>
      <c r="E8" s="548"/>
      <c r="F8" s="548"/>
      <c r="G8" s="548"/>
      <c r="H8" s="548"/>
      <c r="I8" s="548"/>
    </row>
    <row r="9" spans="2:9" x14ac:dyDescent="0.25">
      <c r="B9" s="548" t="s">
        <v>525</v>
      </c>
      <c r="C9" s="548"/>
      <c r="D9" s="548"/>
      <c r="E9" s="548"/>
      <c r="F9" s="548"/>
      <c r="G9" s="548"/>
      <c r="H9" s="548"/>
      <c r="I9" s="548"/>
    </row>
    <row r="10" spans="2:9" x14ac:dyDescent="0.25">
      <c r="B10" s="15" t="s">
        <v>453</v>
      </c>
    </row>
    <row r="11" spans="2:9" ht="32.25" customHeight="1" x14ac:dyDescent="0.25">
      <c r="B11" s="406" t="s">
        <v>486</v>
      </c>
      <c r="C11" s="548"/>
      <c r="D11" s="548"/>
      <c r="E11" s="548"/>
      <c r="F11" s="548"/>
      <c r="G11" s="548"/>
      <c r="H11" s="548"/>
      <c r="I11" s="548"/>
    </row>
    <row r="12" spans="2:9" ht="53.25" customHeight="1" x14ac:dyDescent="0.25">
      <c r="B12" s="406" t="s">
        <v>487</v>
      </c>
      <c r="C12" s="548"/>
      <c r="D12" s="548"/>
      <c r="E12" s="548"/>
      <c r="F12" s="548"/>
      <c r="G12" s="548"/>
      <c r="H12" s="548"/>
      <c r="I12" s="548"/>
    </row>
    <row r="13" spans="2:9" ht="57" customHeight="1" x14ac:dyDescent="0.25">
      <c r="B13" s="406" t="s">
        <v>485</v>
      </c>
      <c r="C13" s="548"/>
      <c r="D13" s="548"/>
      <c r="E13" s="548"/>
      <c r="F13" s="548"/>
      <c r="G13" s="548"/>
      <c r="H13" s="548"/>
      <c r="I13" s="548"/>
    </row>
  </sheetData>
  <mergeCells count="9">
    <mergeCell ref="B11:I11"/>
    <mergeCell ref="B12:I12"/>
    <mergeCell ref="B13:I13"/>
    <mergeCell ref="B3:I3"/>
    <mergeCell ref="B5:I5"/>
    <mergeCell ref="B6:I6"/>
    <mergeCell ref="B7:I7"/>
    <mergeCell ref="B8:I8"/>
    <mergeCell ref="B9:I9"/>
  </mergeCells>
  <pageMargins left="0.43" right="0.26"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K168"/>
  <sheetViews>
    <sheetView workbookViewId="0">
      <selection activeCell="G15" sqref="G15"/>
    </sheetView>
  </sheetViews>
  <sheetFormatPr baseColWidth="10" defaultRowHeight="12.75" x14ac:dyDescent="0.25"/>
  <cols>
    <col min="1" max="1" width="3.140625" style="118" customWidth="1"/>
    <col min="2" max="2" width="9.28515625" style="118" customWidth="1"/>
    <col min="3" max="3" width="49.85546875" style="118" customWidth="1"/>
    <col min="4" max="7" width="11.42578125" style="118" customWidth="1"/>
    <col min="8" max="8" width="10.85546875" style="118" customWidth="1"/>
    <col min="9" max="9" width="9.7109375" style="118" customWidth="1"/>
    <col min="10" max="10" width="11.42578125" style="118"/>
    <col min="11" max="11" width="11.42578125" style="166"/>
    <col min="12" max="16384" width="11.42578125" style="118"/>
  </cols>
  <sheetData>
    <row r="1" spans="2:9" x14ac:dyDescent="0.25">
      <c r="B1" s="105" t="s">
        <v>299</v>
      </c>
    </row>
    <row r="2" spans="2:9" x14ac:dyDescent="0.25">
      <c r="B2" s="562" t="s">
        <v>300</v>
      </c>
      <c r="C2" s="562"/>
      <c r="D2" s="562"/>
      <c r="E2" s="562"/>
      <c r="F2" s="562"/>
      <c r="G2" s="562"/>
      <c r="H2" s="562"/>
      <c r="I2" s="562"/>
    </row>
    <row r="3" spans="2:9" ht="13.5" thickBot="1" x14ac:dyDescent="0.3">
      <c r="B3" s="563" t="s">
        <v>301</v>
      </c>
      <c r="C3" s="563"/>
      <c r="D3" s="563"/>
      <c r="E3" s="563"/>
      <c r="F3" s="563"/>
      <c r="G3" s="563"/>
      <c r="H3" s="563"/>
      <c r="I3" s="563"/>
    </row>
    <row r="4" spans="2:9" ht="17.25" customHeight="1" x14ac:dyDescent="0.25">
      <c r="B4" s="485" t="s">
        <v>724</v>
      </c>
      <c r="C4" s="486"/>
      <c r="D4" s="486"/>
      <c r="E4" s="486"/>
      <c r="F4" s="486"/>
      <c r="G4" s="486"/>
      <c r="H4" s="486"/>
      <c r="I4" s="577"/>
    </row>
    <row r="5" spans="2:9" ht="18.75" customHeight="1" x14ac:dyDescent="0.25">
      <c r="B5" s="488" t="s">
        <v>300</v>
      </c>
      <c r="C5" s="489"/>
      <c r="D5" s="489"/>
      <c r="E5" s="489"/>
      <c r="F5" s="489"/>
      <c r="G5" s="489"/>
      <c r="H5" s="489"/>
      <c r="I5" s="578"/>
    </row>
    <row r="6" spans="2:9" ht="15.75" x14ac:dyDescent="0.25">
      <c r="B6" s="488" t="s">
        <v>302</v>
      </c>
      <c r="C6" s="489"/>
      <c r="D6" s="489"/>
      <c r="E6" s="489"/>
      <c r="F6" s="489"/>
      <c r="G6" s="489"/>
      <c r="H6" s="489"/>
      <c r="I6" s="578"/>
    </row>
    <row r="7" spans="2:9" ht="21.75" customHeight="1" thickBot="1" x14ac:dyDescent="0.3">
      <c r="B7" s="488" t="str">
        <f>Formato1!C4</f>
        <v>Del 1 de enero al 31 de Diciembre de 2017</v>
      </c>
      <c r="C7" s="489"/>
      <c r="D7" s="489"/>
      <c r="E7" s="489"/>
      <c r="F7" s="489"/>
      <c r="G7" s="489"/>
      <c r="H7" s="489"/>
      <c r="I7" s="578"/>
    </row>
    <row r="8" spans="2:9" ht="13.5" thickBot="1" x14ac:dyDescent="0.3">
      <c r="B8" s="568" t="s">
        <v>2</v>
      </c>
      <c r="C8" s="569"/>
      <c r="D8" s="572" t="s">
        <v>303</v>
      </c>
      <c r="E8" s="573"/>
      <c r="F8" s="573"/>
      <c r="G8" s="573"/>
      <c r="H8" s="574"/>
      <c r="I8" s="575" t="s">
        <v>304</v>
      </c>
    </row>
    <row r="9" spans="2:9" ht="26.25" thickBot="1" x14ac:dyDescent="0.3">
      <c r="B9" s="570"/>
      <c r="C9" s="571"/>
      <c r="D9" s="115" t="s">
        <v>188</v>
      </c>
      <c r="E9" s="116" t="s">
        <v>305</v>
      </c>
      <c r="F9" s="115" t="s">
        <v>306</v>
      </c>
      <c r="G9" s="115" t="s">
        <v>189</v>
      </c>
      <c r="H9" s="115" t="s">
        <v>191</v>
      </c>
      <c r="I9" s="576"/>
    </row>
    <row r="10" spans="2:9" x14ac:dyDescent="0.25">
      <c r="B10" s="564" t="s">
        <v>307</v>
      </c>
      <c r="C10" s="565"/>
      <c r="D10" s="111">
        <f>D11+D19+D29+D39+D49+D59+D63+D72</f>
        <v>263823952</v>
      </c>
      <c r="E10" s="111">
        <f t="shared" ref="E10:I10" si="0">E11+E19+E29+E39+E49+E59+E63+E72</f>
        <v>16528913.169999998</v>
      </c>
      <c r="F10" s="111">
        <f t="shared" si="0"/>
        <v>280352865.17000002</v>
      </c>
      <c r="G10" s="111">
        <f t="shared" si="0"/>
        <v>280340160.36000001</v>
      </c>
      <c r="H10" s="111">
        <f t="shared" si="0"/>
        <v>280340160.36000001</v>
      </c>
      <c r="I10" s="111">
        <f t="shared" si="0"/>
        <v>12704.809999999969</v>
      </c>
    </row>
    <row r="11" spans="2:9" x14ac:dyDescent="0.25">
      <c r="B11" s="552" t="s">
        <v>308</v>
      </c>
      <c r="C11" s="553"/>
      <c r="D11" s="111">
        <f t="shared" ref="D11:I11" si="1">SUM(D12:D18)</f>
        <v>217588429</v>
      </c>
      <c r="E11" s="111">
        <f t="shared" si="1"/>
        <v>-7736126</v>
      </c>
      <c r="F11" s="111">
        <f t="shared" si="1"/>
        <v>209852303</v>
      </c>
      <c r="G11" s="111">
        <f t="shared" si="1"/>
        <v>209852303</v>
      </c>
      <c r="H11" s="111">
        <f t="shared" si="1"/>
        <v>209852303</v>
      </c>
      <c r="I11" s="111">
        <f t="shared" si="1"/>
        <v>0</v>
      </c>
    </row>
    <row r="12" spans="2:9" x14ac:dyDescent="0.25">
      <c r="B12" s="98"/>
      <c r="C12" s="100" t="s">
        <v>309</v>
      </c>
      <c r="D12" s="375">
        <v>123709377</v>
      </c>
      <c r="E12" s="94">
        <f>F12-D12</f>
        <v>-11851144</v>
      </c>
      <c r="F12" s="94">
        <v>111858233</v>
      </c>
      <c r="G12" s="94">
        <v>111858233</v>
      </c>
      <c r="H12" s="94">
        <v>111858232</v>
      </c>
      <c r="I12" s="94">
        <f>F12-G12</f>
        <v>0</v>
      </c>
    </row>
    <row r="13" spans="2:9" x14ac:dyDescent="0.25">
      <c r="B13" s="98"/>
      <c r="C13" s="100" t="s">
        <v>310</v>
      </c>
      <c r="D13" s="375">
        <v>0</v>
      </c>
      <c r="E13" s="94">
        <f t="shared" ref="E13:E18" si="2">F13-D13</f>
        <v>2025244</v>
      </c>
      <c r="F13" s="94">
        <v>2025244</v>
      </c>
      <c r="G13" s="94">
        <v>2025244</v>
      </c>
      <c r="H13" s="94">
        <v>2025244</v>
      </c>
      <c r="I13" s="94">
        <f t="shared" ref="I13:I18" si="3">F13-G13</f>
        <v>0</v>
      </c>
    </row>
    <row r="14" spans="2:9" x14ac:dyDescent="0.25">
      <c r="B14" s="98"/>
      <c r="C14" s="100" t="s">
        <v>311</v>
      </c>
      <c r="D14" s="375">
        <v>35576629</v>
      </c>
      <c r="E14" s="94">
        <f t="shared" si="2"/>
        <v>2255170</v>
      </c>
      <c r="F14" s="94">
        <v>37831799</v>
      </c>
      <c r="G14" s="94">
        <v>37831799</v>
      </c>
      <c r="H14" s="94">
        <v>37831799</v>
      </c>
      <c r="I14" s="94">
        <f t="shared" si="3"/>
        <v>0</v>
      </c>
    </row>
    <row r="15" spans="2:9" x14ac:dyDescent="0.25">
      <c r="B15" s="98"/>
      <c r="C15" s="100" t="s">
        <v>312</v>
      </c>
      <c r="D15" s="375">
        <v>26938156</v>
      </c>
      <c r="E15" s="94">
        <f t="shared" si="2"/>
        <v>-5162213</v>
      </c>
      <c r="F15" s="94">
        <v>21775943</v>
      </c>
      <c r="G15" s="94">
        <v>21775943</v>
      </c>
      <c r="H15" s="94">
        <v>21775944</v>
      </c>
      <c r="I15" s="94">
        <f t="shared" si="3"/>
        <v>0</v>
      </c>
    </row>
    <row r="16" spans="2:9" x14ac:dyDescent="0.25">
      <c r="B16" s="98"/>
      <c r="C16" s="100" t="s">
        <v>313</v>
      </c>
      <c r="D16" s="375">
        <v>28374267</v>
      </c>
      <c r="E16" s="94">
        <f t="shared" si="2"/>
        <v>3114209</v>
      </c>
      <c r="F16" s="94">
        <v>31488476</v>
      </c>
      <c r="G16" s="94">
        <v>31488476</v>
      </c>
      <c r="H16" s="94">
        <v>31488476</v>
      </c>
      <c r="I16" s="94">
        <f t="shared" si="3"/>
        <v>0</v>
      </c>
    </row>
    <row r="17" spans="2:9" x14ac:dyDescent="0.25">
      <c r="B17" s="98"/>
      <c r="C17" s="100" t="s">
        <v>314</v>
      </c>
      <c r="D17" s="375"/>
      <c r="E17" s="94">
        <f t="shared" si="2"/>
        <v>0</v>
      </c>
      <c r="F17" s="94">
        <v>0</v>
      </c>
      <c r="G17" s="94"/>
      <c r="H17" s="94"/>
      <c r="I17" s="94">
        <f t="shared" si="3"/>
        <v>0</v>
      </c>
    </row>
    <row r="18" spans="2:9" x14ac:dyDescent="0.25">
      <c r="B18" s="98"/>
      <c r="C18" s="100" t="s">
        <v>315</v>
      </c>
      <c r="D18" s="375">
        <v>2990000</v>
      </c>
      <c r="E18" s="94">
        <f t="shared" si="2"/>
        <v>1882608</v>
      </c>
      <c r="F18" s="95">
        <v>4872608</v>
      </c>
      <c r="G18" s="95">
        <v>4872608</v>
      </c>
      <c r="H18" s="95">
        <v>4872608</v>
      </c>
      <c r="I18" s="94">
        <f t="shared" si="3"/>
        <v>0</v>
      </c>
    </row>
    <row r="19" spans="2:9" x14ac:dyDescent="0.25">
      <c r="B19" s="552" t="s">
        <v>316</v>
      </c>
      <c r="C19" s="553"/>
      <c r="D19" s="111">
        <f>SUM(D20:D28)</f>
        <v>3622242</v>
      </c>
      <c r="E19" s="111">
        <f>SUM(E20:E28)</f>
        <v>905693.96999999986</v>
      </c>
      <c r="F19" s="97">
        <f>SUM(F20:F28)</f>
        <v>4527935.97</v>
      </c>
      <c r="G19" s="97">
        <f t="shared" ref="G19:I19" si="4">SUM(G20:G28)</f>
        <v>4515231.16</v>
      </c>
      <c r="H19" s="97">
        <f t="shared" si="4"/>
        <v>4515231.16</v>
      </c>
      <c r="I19" s="97">
        <f t="shared" si="4"/>
        <v>12704.809999999969</v>
      </c>
    </row>
    <row r="20" spans="2:9" ht="25.5" x14ac:dyDescent="0.25">
      <c r="B20" s="98"/>
      <c r="C20" s="107" t="s">
        <v>317</v>
      </c>
      <c r="D20" s="374">
        <v>1200188</v>
      </c>
      <c r="E20" s="94">
        <f t="shared" ref="E20:E28" si="5">F20-D20</f>
        <v>39986.639999999898</v>
      </c>
      <c r="F20" s="94">
        <v>1240174.6399999999</v>
      </c>
      <c r="G20" s="94">
        <v>1240174.6399999999</v>
      </c>
      <c r="H20" s="94">
        <v>1240174.6399999999</v>
      </c>
      <c r="I20" s="94">
        <f t="shared" ref="I20:I28" si="6">F20-G20</f>
        <v>0</v>
      </c>
    </row>
    <row r="21" spans="2:9" x14ac:dyDescent="0.25">
      <c r="B21" s="98"/>
      <c r="C21" s="100" t="s">
        <v>318</v>
      </c>
      <c r="D21" s="374">
        <v>95708</v>
      </c>
      <c r="E21" s="94">
        <f t="shared" si="5"/>
        <v>289272.23</v>
      </c>
      <c r="F21" s="94">
        <v>384980.23</v>
      </c>
      <c r="G21" s="94">
        <v>384980.23</v>
      </c>
      <c r="H21" s="94">
        <v>384980.23</v>
      </c>
      <c r="I21" s="94">
        <f t="shared" si="6"/>
        <v>0</v>
      </c>
    </row>
    <row r="22" spans="2:9" x14ac:dyDescent="0.25">
      <c r="B22" s="98"/>
      <c r="C22" s="107" t="s">
        <v>319</v>
      </c>
      <c r="D22" s="374"/>
      <c r="E22" s="94">
        <f t="shared" si="5"/>
        <v>0</v>
      </c>
      <c r="F22" s="94"/>
      <c r="G22" s="94"/>
      <c r="H22" s="94"/>
      <c r="I22" s="94">
        <f t="shared" si="6"/>
        <v>0</v>
      </c>
    </row>
    <row r="23" spans="2:9" x14ac:dyDescent="0.25">
      <c r="B23" s="98"/>
      <c r="C23" s="100" t="s">
        <v>320</v>
      </c>
      <c r="D23" s="374">
        <v>286830</v>
      </c>
      <c r="E23" s="94">
        <f t="shared" si="5"/>
        <v>655636.43999999994</v>
      </c>
      <c r="F23" s="94">
        <v>942466.44</v>
      </c>
      <c r="G23" s="94">
        <v>934779.84</v>
      </c>
      <c r="H23" s="94">
        <v>934779.84</v>
      </c>
      <c r="I23" s="94">
        <f t="shared" si="6"/>
        <v>7686.5999999999767</v>
      </c>
    </row>
    <row r="24" spans="2:9" x14ac:dyDescent="0.25">
      <c r="B24" s="98"/>
      <c r="C24" s="100" t="s">
        <v>321</v>
      </c>
      <c r="D24" s="374">
        <v>564785</v>
      </c>
      <c r="E24" s="94">
        <f t="shared" si="5"/>
        <v>-425326.48</v>
      </c>
      <c r="F24" s="94">
        <v>139458.51999999999</v>
      </c>
      <c r="G24" s="94">
        <v>135449.94</v>
      </c>
      <c r="H24" s="94">
        <v>135449.94</v>
      </c>
      <c r="I24" s="94">
        <f t="shared" si="6"/>
        <v>4008.5799999999872</v>
      </c>
    </row>
    <row r="25" spans="2:9" x14ac:dyDescent="0.25">
      <c r="B25" s="98"/>
      <c r="C25" s="100" t="s">
        <v>322</v>
      </c>
      <c r="D25" s="374">
        <v>307000</v>
      </c>
      <c r="E25" s="94">
        <f t="shared" si="5"/>
        <v>217543.14</v>
      </c>
      <c r="F25" s="94">
        <v>524543.14</v>
      </c>
      <c r="G25" s="94">
        <v>524543.14</v>
      </c>
      <c r="H25" s="94">
        <v>524543.14</v>
      </c>
      <c r="I25" s="94">
        <f t="shared" si="6"/>
        <v>0</v>
      </c>
    </row>
    <row r="26" spans="2:9" x14ac:dyDescent="0.25">
      <c r="B26" s="98"/>
      <c r="C26" s="107" t="s">
        <v>323</v>
      </c>
      <c r="D26" s="374">
        <v>709754</v>
      </c>
      <c r="E26" s="94">
        <f t="shared" si="5"/>
        <v>130662.75</v>
      </c>
      <c r="F26" s="94">
        <v>840416.75</v>
      </c>
      <c r="G26" s="94">
        <v>840416.75</v>
      </c>
      <c r="H26" s="94">
        <v>840416.75</v>
      </c>
      <c r="I26" s="94">
        <f t="shared" si="6"/>
        <v>0</v>
      </c>
    </row>
    <row r="27" spans="2:9" x14ac:dyDescent="0.25">
      <c r="B27" s="98"/>
      <c r="C27" s="100" t="s">
        <v>324</v>
      </c>
      <c r="D27" s="374">
        <v>0</v>
      </c>
      <c r="E27" s="94">
        <f t="shared" si="5"/>
        <v>0</v>
      </c>
      <c r="F27" s="94"/>
      <c r="G27" s="94"/>
      <c r="H27" s="94"/>
      <c r="I27" s="94">
        <f t="shared" si="6"/>
        <v>0</v>
      </c>
    </row>
    <row r="28" spans="2:9" x14ac:dyDescent="0.25">
      <c r="B28" s="98"/>
      <c r="C28" s="100" t="s">
        <v>325</v>
      </c>
      <c r="D28" s="374">
        <v>457977</v>
      </c>
      <c r="E28" s="94">
        <f t="shared" si="5"/>
        <v>-2080.75</v>
      </c>
      <c r="F28" s="94">
        <v>455896.25</v>
      </c>
      <c r="G28" s="94">
        <v>454886.62</v>
      </c>
      <c r="H28" s="94">
        <v>454886.62</v>
      </c>
      <c r="I28" s="94">
        <f t="shared" si="6"/>
        <v>1009.6300000000047</v>
      </c>
    </row>
    <row r="29" spans="2:9" x14ac:dyDescent="0.25">
      <c r="B29" s="552" t="s">
        <v>326</v>
      </c>
      <c r="C29" s="553"/>
      <c r="D29" s="111">
        <f>SUM(D30:D38)</f>
        <v>32116959</v>
      </c>
      <c r="E29" s="111">
        <f t="shared" ref="E29:I29" si="7">SUM(E30:E38)</f>
        <v>16146033.789999999</v>
      </c>
      <c r="F29" s="111">
        <f t="shared" si="7"/>
        <v>48262992.790000007</v>
      </c>
      <c r="G29" s="111">
        <f t="shared" si="7"/>
        <v>48262992.790000007</v>
      </c>
      <c r="H29" s="111">
        <f t="shared" si="7"/>
        <v>48262992.790000007</v>
      </c>
      <c r="I29" s="111">
        <f t="shared" si="7"/>
        <v>0</v>
      </c>
    </row>
    <row r="30" spans="2:9" x14ac:dyDescent="0.25">
      <c r="B30" s="98"/>
      <c r="C30" s="100" t="s">
        <v>327</v>
      </c>
      <c r="D30" s="374">
        <v>3373459</v>
      </c>
      <c r="E30" s="94">
        <f t="shared" ref="E30:E38" si="8">F30-D30</f>
        <v>1058935.1100000003</v>
      </c>
      <c r="F30" s="94">
        <v>4432394.1100000003</v>
      </c>
      <c r="G30" s="94">
        <v>4432394.1100000003</v>
      </c>
      <c r="H30" s="94">
        <f t="shared" ref="H30:H38" si="9">+G30</f>
        <v>4432394.1100000003</v>
      </c>
      <c r="I30" s="94">
        <f t="shared" ref="I30:I38" si="10">F30-G30</f>
        <v>0</v>
      </c>
    </row>
    <row r="31" spans="2:9" x14ac:dyDescent="0.25">
      <c r="B31" s="98"/>
      <c r="C31" s="100" t="s">
        <v>328</v>
      </c>
      <c r="D31" s="374">
        <v>664200</v>
      </c>
      <c r="E31" s="94">
        <f t="shared" si="8"/>
        <v>1072597.8899999999</v>
      </c>
      <c r="F31" s="94">
        <v>1736797.89</v>
      </c>
      <c r="G31" s="94">
        <v>1736797.89</v>
      </c>
      <c r="H31" s="94">
        <f t="shared" si="9"/>
        <v>1736797.89</v>
      </c>
      <c r="I31" s="94">
        <f t="shared" si="10"/>
        <v>0</v>
      </c>
    </row>
    <row r="32" spans="2:9" x14ac:dyDescent="0.25">
      <c r="B32" s="98"/>
      <c r="C32" s="107" t="s">
        <v>329</v>
      </c>
      <c r="D32" s="374">
        <v>14060100</v>
      </c>
      <c r="E32" s="94">
        <f t="shared" si="8"/>
        <v>12300794.59</v>
      </c>
      <c r="F32" s="94">
        <v>26360894.59</v>
      </c>
      <c r="G32" s="94">
        <v>26360894.59</v>
      </c>
      <c r="H32" s="94">
        <f t="shared" si="9"/>
        <v>26360894.59</v>
      </c>
      <c r="I32" s="94">
        <f t="shared" si="10"/>
        <v>0</v>
      </c>
    </row>
    <row r="33" spans="2:9" x14ac:dyDescent="0.25">
      <c r="B33" s="98"/>
      <c r="C33" s="100" t="s">
        <v>330</v>
      </c>
      <c r="D33" s="374">
        <v>1483000</v>
      </c>
      <c r="E33" s="94">
        <f t="shared" si="8"/>
        <v>-528133.84</v>
      </c>
      <c r="F33" s="94">
        <v>954866.16</v>
      </c>
      <c r="G33" s="94">
        <v>954866.16</v>
      </c>
      <c r="H33" s="94">
        <f t="shared" si="9"/>
        <v>954866.16</v>
      </c>
      <c r="I33" s="94">
        <f t="shared" si="10"/>
        <v>0</v>
      </c>
    </row>
    <row r="34" spans="2:9" ht="25.5" x14ac:dyDescent="0.25">
      <c r="B34" s="98"/>
      <c r="C34" s="107" t="s">
        <v>331</v>
      </c>
      <c r="D34" s="374">
        <v>6164600</v>
      </c>
      <c r="E34" s="94">
        <f t="shared" si="8"/>
        <v>982778.04</v>
      </c>
      <c r="F34" s="94">
        <v>7147378.04</v>
      </c>
      <c r="G34" s="94">
        <v>7147378.04</v>
      </c>
      <c r="H34" s="94">
        <f t="shared" si="9"/>
        <v>7147378.04</v>
      </c>
      <c r="I34" s="94">
        <f t="shared" si="10"/>
        <v>0</v>
      </c>
    </row>
    <row r="35" spans="2:9" x14ac:dyDescent="0.25">
      <c r="B35" s="98"/>
      <c r="C35" s="100" t="s">
        <v>332</v>
      </c>
      <c r="D35" s="374">
        <v>0</v>
      </c>
      <c r="E35" s="94">
        <f t="shared" si="8"/>
        <v>900</v>
      </c>
      <c r="F35" s="94">
        <v>900</v>
      </c>
      <c r="G35" s="94">
        <v>900</v>
      </c>
      <c r="H35" s="94">
        <f t="shared" si="9"/>
        <v>900</v>
      </c>
      <c r="I35" s="94">
        <f t="shared" si="10"/>
        <v>0</v>
      </c>
    </row>
    <row r="36" spans="2:9" x14ac:dyDescent="0.25">
      <c r="B36" s="98"/>
      <c r="C36" s="100" t="s">
        <v>333</v>
      </c>
      <c r="D36" s="374">
        <v>585500</v>
      </c>
      <c r="E36" s="94">
        <f t="shared" si="8"/>
        <v>161326.24</v>
      </c>
      <c r="F36" s="94">
        <v>746826.23999999999</v>
      </c>
      <c r="G36" s="94">
        <v>746826.23999999999</v>
      </c>
      <c r="H36" s="94">
        <f t="shared" si="9"/>
        <v>746826.23999999999</v>
      </c>
      <c r="I36" s="94">
        <f t="shared" si="10"/>
        <v>0</v>
      </c>
    </row>
    <row r="37" spans="2:9" x14ac:dyDescent="0.25">
      <c r="B37" s="98"/>
      <c r="C37" s="100" t="s">
        <v>334</v>
      </c>
      <c r="D37" s="374">
        <v>1236100</v>
      </c>
      <c r="E37" s="94">
        <f t="shared" si="8"/>
        <v>1115664.3500000001</v>
      </c>
      <c r="F37" s="94">
        <v>2351764.35</v>
      </c>
      <c r="G37" s="94">
        <v>2351764.35</v>
      </c>
      <c r="H37" s="94">
        <f t="shared" si="9"/>
        <v>2351764.35</v>
      </c>
      <c r="I37" s="94">
        <f t="shared" si="10"/>
        <v>0</v>
      </c>
    </row>
    <row r="38" spans="2:9" x14ac:dyDescent="0.25">
      <c r="B38" s="98"/>
      <c r="C38" s="100" t="s">
        <v>335</v>
      </c>
      <c r="D38" s="374">
        <v>4550000</v>
      </c>
      <c r="E38" s="94">
        <f t="shared" si="8"/>
        <v>-18828.589999999851</v>
      </c>
      <c r="F38" s="94">
        <v>4531171.41</v>
      </c>
      <c r="G38" s="94">
        <v>4531171.41</v>
      </c>
      <c r="H38" s="94">
        <f t="shared" si="9"/>
        <v>4531171.41</v>
      </c>
      <c r="I38" s="94">
        <f t="shared" si="10"/>
        <v>0</v>
      </c>
    </row>
    <row r="39" spans="2:9" ht="21.75" customHeight="1" x14ac:dyDescent="0.25">
      <c r="B39" s="566" t="s">
        <v>336</v>
      </c>
      <c r="C39" s="567"/>
      <c r="D39" s="111">
        <f>SUM(D40:D48)</f>
        <v>10326327</v>
      </c>
      <c r="E39" s="111">
        <f t="shared" ref="E39:I39" si="11">SUM(E40:E48)</f>
        <v>5768058.4100000001</v>
      </c>
      <c r="F39" s="111">
        <f t="shared" si="11"/>
        <v>16094385.41</v>
      </c>
      <c r="G39" s="111">
        <f t="shared" si="11"/>
        <v>16094385.41</v>
      </c>
      <c r="H39" s="111">
        <f t="shared" si="11"/>
        <v>16094385.41</v>
      </c>
      <c r="I39" s="111">
        <f t="shared" si="11"/>
        <v>0</v>
      </c>
    </row>
    <row r="40" spans="2:9" x14ac:dyDescent="0.25">
      <c r="B40" s="98"/>
      <c r="C40" s="100" t="s">
        <v>337</v>
      </c>
      <c r="D40" s="374">
        <v>0</v>
      </c>
      <c r="E40" s="94">
        <f t="shared" ref="E40:E48" si="12">F40-D40</f>
        <v>49999.98</v>
      </c>
      <c r="F40" s="94">
        <v>49999.98</v>
      </c>
      <c r="G40" s="94">
        <v>49999.98</v>
      </c>
      <c r="H40" s="94">
        <f>+G40</f>
        <v>49999.98</v>
      </c>
      <c r="I40" s="94">
        <f t="shared" ref="I40:I43" si="13">F40-G40</f>
        <v>0</v>
      </c>
    </row>
    <row r="41" spans="2:9" x14ac:dyDescent="0.25">
      <c r="B41" s="98"/>
      <c r="C41" s="100" t="s">
        <v>338</v>
      </c>
      <c r="D41" s="374">
        <v>0</v>
      </c>
      <c r="E41" s="94">
        <f t="shared" si="12"/>
        <v>9832549.8399999999</v>
      </c>
      <c r="F41" s="94">
        <v>9832549.8399999999</v>
      </c>
      <c r="G41" s="94">
        <v>9832549.8399999999</v>
      </c>
      <c r="H41" s="94">
        <f>+G41</f>
        <v>9832549.8399999999</v>
      </c>
      <c r="I41" s="94">
        <f t="shared" si="13"/>
        <v>0</v>
      </c>
    </row>
    <row r="42" spans="2:9" x14ac:dyDescent="0.25">
      <c r="B42" s="98"/>
      <c r="C42" s="100" t="s">
        <v>339</v>
      </c>
      <c r="D42" s="374">
        <v>0</v>
      </c>
      <c r="E42" s="94">
        <f t="shared" si="12"/>
        <v>954800</v>
      </c>
      <c r="F42" s="94">
        <v>954800</v>
      </c>
      <c r="G42" s="94">
        <v>954800</v>
      </c>
      <c r="H42" s="94">
        <f>+G42</f>
        <v>954800</v>
      </c>
      <c r="I42" s="94">
        <f t="shared" si="13"/>
        <v>0</v>
      </c>
    </row>
    <row r="43" spans="2:9" x14ac:dyDescent="0.25">
      <c r="B43" s="98"/>
      <c r="C43" s="100" t="s">
        <v>340</v>
      </c>
      <c r="D43" s="374">
        <v>5640467</v>
      </c>
      <c r="E43" s="94">
        <f t="shared" si="12"/>
        <v>-383431.41000000015</v>
      </c>
      <c r="F43" s="94">
        <v>5257035.59</v>
      </c>
      <c r="G43" s="94">
        <v>5257035.59</v>
      </c>
      <c r="H43" s="94">
        <f>+G43</f>
        <v>5257035.59</v>
      </c>
      <c r="I43" s="94">
        <f t="shared" si="13"/>
        <v>0</v>
      </c>
    </row>
    <row r="44" spans="2:9" x14ac:dyDescent="0.25">
      <c r="B44" s="98"/>
      <c r="C44" s="100" t="s">
        <v>341</v>
      </c>
      <c r="D44" s="374">
        <v>4685860</v>
      </c>
      <c r="E44" s="94">
        <f t="shared" si="12"/>
        <v>-4685860</v>
      </c>
      <c r="F44" s="94"/>
      <c r="G44" s="94"/>
      <c r="H44" s="94"/>
      <c r="I44" s="94"/>
    </row>
    <row r="45" spans="2:9" x14ac:dyDescent="0.25">
      <c r="B45" s="98"/>
      <c r="C45" s="107" t="s">
        <v>342</v>
      </c>
      <c r="D45" s="374">
        <v>0</v>
      </c>
      <c r="E45" s="94">
        <f t="shared" si="12"/>
        <v>0</v>
      </c>
      <c r="F45" s="94"/>
      <c r="G45" s="94"/>
      <c r="H45" s="94"/>
      <c r="I45" s="94"/>
    </row>
    <row r="46" spans="2:9" x14ac:dyDescent="0.25">
      <c r="B46" s="98"/>
      <c r="C46" s="100" t="s">
        <v>343</v>
      </c>
      <c r="D46" s="374">
        <v>0</v>
      </c>
      <c r="E46" s="94">
        <f t="shared" si="12"/>
        <v>0</v>
      </c>
      <c r="F46" s="94"/>
      <c r="G46" s="94"/>
      <c r="H46" s="94"/>
      <c r="I46" s="94"/>
    </row>
    <row r="47" spans="2:9" x14ac:dyDescent="0.25">
      <c r="B47" s="98"/>
      <c r="C47" s="100" t="s">
        <v>344</v>
      </c>
      <c r="D47" s="374">
        <v>0</v>
      </c>
      <c r="E47" s="94">
        <f t="shared" si="12"/>
        <v>0</v>
      </c>
      <c r="F47" s="94"/>
      <c r="G47" s="94"/>
      <c r="H47" s="94"/>
      <c r="I47" s="94"/>
    </row>
    <row r="48" spans="2:9" x14ac:dyDescent="0.25">
      <c r="B48" s="98"/>
      <c r="C48" s="100" t="s">
        <v>345</v>
      </c>
      <c r="D48" s="374">
        <v>0</v>
      </c>
      <c r="E48" s="94">
        <f t="shared" si="12"/>
        <v>0</v>
      </c>
      <c r="F48" s="94"/>
      <c r="G48" s="94"/>
      <c r="H48" s="94"/>
      <c r="I48" s="94"/>
    </row>
    <row r="49" spans="2:9" x14ac:dyDescent="0.25">
      <c r="B49" s="552" t="s">
        <v>346</v>
      </c>
      <c r="C49" s="553"/>
      <c r="D49" s="111">
        <f>SUM(D50:D58)</f>
        <v>169995</v>
      </c>
      <c r="E49" s="111">
        <f t="shared" ref="E49:I49" si="14">SUM(E50:E58)</f>
        <v>1445253</v>
      </c>
      <c r="F49" s="111">
        <f t="shared" si="14"/>
        <v>1615248</v>
      </c>
      <c r="G49" s="111">
        <f t="shared" si="14"/>
        <v>1615248</v>
      </c>
      <c r="H49" s="111">
        <f t="shared" si="14"/>
        <v>1615248</v>
      </c>
      <c r="I49" s="111">
        <f t="shared" si="14"/>
        <v>0</v>
      </c>
    </row>
    <row r="50" spans="2:9" x14ac:dyDescent="0.25">
      <c r="B50" s="98"/>
      <c r="C50" s="100" t="s">
        <v>347</v>
      </c>
      <c r="D50" s="376">
        <v>0</v>
      </c>
      <c r="E50" s="94">
        <f t="shared" ref="E50:E58" si="15">F50-D50</f>
        <v>992678</v>
      </c>
      <c r="F50" s="374">
        <v>992678</v>
      </c>
      <c r="G50" s="374">
        <v>992678</v>
      </c>
      <c r="H50" s="374">
        <v>992678</v>
      </c>
      <c r="I50" s="94">
        <f t="shared" ref="I50:I58" si="16">F50-G50</f>
        <v>0</v>
      </c>
    </row>
    <row r="51" spans="2:9" x14ac:dyDescent="0.25">
      <c r="B51" s="98"/>
      <c r="C51" s="100" t="s">
        <v>348</v>
      </c>
      <c r="D51" s="376">
        <v>27995</v>
      </c>
      <c r="E51" s="94">
        <f t="shared" si="15"/>
        <v>182984</v>
      </c>
      <c r="F51" s="374">
        <v>210979</v>
      </c>
      <c r="G51" s="374">
        <v>210979</v>
      </c>
      <c r="H51" s="374">
        <v>210979</v>
      </c>
      <c r="I51" s="94">
        <f t="shared" si="16"/>
        <v>0</v>
      </c>
    </row>
    <row r="52" spans="2:9" x14ac:dyDescent="0.25">
      <c r="B52" s="98"/>
      <c r="C52" s="100" t="s">
        <v>349</v>
      </c>
      <c r="D52" s="376">
        <v>0</v>
      </c>
      <c r="E52" s="94">
        <f t="shared" si="15"/>
        <v>11078</v>
      </c>
      <c r="F52" s="374">
        <v>11078</v>
      </c>
      <c r="G52" s="374">
        <v>11078</v>
      </c>
      <c r="H52" s="374">
        <v>11078</v>
      </c>
      <c r="I52" s="94">
        <f t="shared" si="16"/>
        <v>0</v>
      </c>
    </row>
    <row r="53" spans="2:9" x14ac:dyDescent="0.25">
      <c r="B53" s="98"/>
      <c r="C53" s="100" t="s">
        <v>350</v>
      </c>
      <c r="D53" s="376">
        <v>0</v>
      </c>
      <c r="E53" s="94">
        <f t="shared" si="15"/>
        <v>0</v>
      </c>
      <c r="F53" s="374">
        <v>0</v>
      </c>
      <c r="G53" s="374">
        <v>0</v>
      </c>
      <c r="H53" s="374">
        <v>0</v>
      </c>
      <c r="I53" s="94">
        <f t="shared" si="16"/>
        <v>0</v>
      </c>
    </row>
    <row r="54" spans="2:9" x14ac:dyDescent="0.25">
      <c r="B54" s="98"/>
      <c r="C54" s="100" t="s">
        <v>351</v>
      </c>
      <c r="D54" s="376">
        <v>0</v>
      </c>
      <c r="E54" s="94">
        <f t="shared" si="15"/>
        <v>0</v>
      </c>
      <c r="F54" s="374">
        <v>0</v>
      </c>
      <c r="G54" s="374">
        <v>0</v>
      </c>
      <c r="H54" s="374">
        <v>0</v>
      </c>
      <c r="I54" s="94">
        <f t="shared" si="16"/>
        <v>0</v>
      </c>
    </row>
    <row r="55" spans="2:9" x14ac:dyDescent="0.25">
      <c r="B55" s="98"/>
      <c r="C55" s="100" t="s">
        <v>352</v>
      </c>
      <c r="D55" s="376">
        <v>0</v>
      </c>
      <c r="E55" s="94">
        <f t="shared" si="15"/>
        <v>378635</v>
      </c>
      <c r="F55" s="374">
        <v>378635</v>
      </c>
      <c r="G55" s="374">
        <v>378635</v>
      </c>
      <c r="H55" s="374">
        <v>378635</v>
      </c>
      <c r="I55" s="94">
        <f t="shared" si="16"/>
        <v>0</v>
      </c>
    </row>
    <row r="56" spans="2:9" x14ac:dyDescent="0.25">
      <c r="B56" s="98"/>
      <c r="C56" s="100" t="s">
        <v>353</v>
      </c>
      <c r="D56" s="376">
        <v>0</v>
      </c>
      <c r="E56" s="94">
        <f t="shared" si="15"/>
        <v>0</v>
      </c>
      <c r="F56" s="374">
        <v>0</v>
      </c>
      <c r="G56" s="374">
        <v>0</v>
      </c>
      <c r="H56" s="374">
        <v>0</v>
      </c>
      <c r="I56" s="94">
        <f t="shared" si="16"/>
        <v>0</v>
      </c>
    </row>
    <row r="57" spans="2:9" x14ac:dyDescent="0.25">
      <c r="B57" s="98"/>
      <c r="C57" s="100" t="s">
        <v>354</v>
      </c>
      <c r="D57" s="376">
        <v>0</v>
      </c>
      <c r="E57" s="94">
        <f t="shared" si="15"/>
        <v>0</v>
      </c>
      <c r="F57" s="374">
        <v>0</v>
      </c>
      <c r="G57" s="374">
        <v>0</v>
      </c>
      <c r="H57" s="374">
        <v>0</v>
      </c>
      <c r="I57" s="94">
        <f t="shared" si="16"/>
        <v>0</v>
      </c>
    </row>
    <row r="58" spans="2:9" x14ac:dyDescent="0.25">
      <c r="B58" s="98"/>
      <c r="C58" s="100" t="s">
        <v>355</v>
      </c>
      <c r="D58" s="376">
        <v>142000</v>
      </c>
      <c r="E58" s="94">
        <f t="shared" si="15"/>
        <v>-120122</v>
      </c>
      <c r="F58" s="374">
        <v>21878</v>
      </c>
      <c r="G58" s="374">
        <v>21878</v>
      </c>
      <c r="H58" s="374">
        <v>21878</v>
      </c>
      <c r="I58" s="94">
        <f t="shared" si="16"/>
        <v>0</v>
      </c>
    </row>
    <row r="59" spans="2:9" x14ac:dyDescent="0.25">
      <c r="B59" s="552" t="s">
        <v>356</v>
      </c>
      <c r="C59" s="553"/>
      <c r="D59" s="111">
        <f>SUM(D60:D62)</f>
        <v>0</v>
      </c>
      <c r="E59" s="111">
        <f t="shared" ref="E59:I59" si="17">SUM(E60:E62)</f>
        <v>0</v>
      </c>
      <c r="F59" s="111">
        <f t="shared" si="17"/>
        <v>0</v>
      </c>
      <c r="G59" s="111">
        <f t="shared" si="17"/>
        <v>0</v>
      </c>
      <c r="H59" s="111">
        <f t="shared" si="17"/>
        <v>0</v>
      </c>
      <c r="I59" s="111">
        <f t="shared" si="17"/>
        <v>0</v>
      </c>
    </row>
    <row r="60" spans="2:9" x14ac:dyDescent="0.25">
      <c r="B60" s="98"/>
      <c r="C60" s="100" t="s">
        <v>357</v>
      </c>
      <c r="D60" s="113">
        <v>0</v>
      </c>
      <c r="E60" s="94">
        <f t="shared" ref="E60:E62" si="18">F60-D60</f>
        <v>0</v>
      </c>
      <c r="F60" s="94">
        <v>0</v>
      </c>
      <c r="G60" s="94">
        <v>0</v>
      </c>
      <c r="H60" s="94">
        <v>0</v>
      </c>
      <c r="I60" s="94">
        <f t="shared" ref="I60:I62" si="19">F60-G60</f>
        <v>0</v>
      </c>
    </row>
    <row r="61" spans="2:9" x14ac:dyDescent="0.25">
      <c r="B61" s="98"/>
      <c r="C61" s="100" t="s">
        <v>358</v>
      </c>
      <c r="D61" s="113">
        <v>0</v>
      </c>
      <c r="E61" s="94">
        <f t="shared" si="18"/>
        <v>0</v>
      </c>
      <c r="F61" s="94">
        <v>0</v>
      </c>
      <c r="G61" s="94">
        <v>0</v>
      </c>
      <c r="H61" s="94">
        <v>0</v>
      </c>
      <c r="I61" s="94">
        <f t="shared" si="19"/>
        <v>0</v>
      </c>
    </row>
    <row r="62" spans="2:9" x14ac:dyDescent="0.25">
      <c r="B62" s="98"/>
      <c r="C62" s="100" t="s">
        <v>359</v>
      </c>
      <c r="D62" s="113">
        <v>0</v>
      </c>
      <c r="E62" s="94">
        <f t="shared" si="18"/>
        <v>0</v>
      </c>
      <c r="F62" s="94">
        <v>0</v>
      </c>
      <c r="G62" s="94">
        <v>0</v>
      </c>
      <c r="H62" s="94">
        <v>0</v>
      </c>
      <c r="I62" s="94">
        <f t="shared" si="19"/>
        <v>0</v>
      </c>
    </row>
    <row r="63" spans="2:9" x14ac:dyDescent="0.25">
      <c r="B63" s="552" t="s">
        <v>360</v>
      </c>
      <c r="C63" s="553"/>
      <c r="D63" s="111">
        <f>SUM(D64:D66)</f>
        <v>0</v>
      </c>
      <c r="E63" s="111">
        <f t="shared" ref="E63:I63" si="20">SUM(E64:E66)</f>
        <v>0</v>
      </c>
      <c r="F63" s="111">
        <f t="shared" si="20"/>
        <v>0</v>
      </c>
      <c r="G63" s="111">
        <f t="shared" si="20"/>
        <v>0</v>
      </c>
      <c r="H63" s="111">
        <f t="shared" si="20"/>
        <v>0</v>
      </c>
      <c r="I63" s="111">
        <f t="shared" si="20"/>
        <v>0</v>
      </c>
    </row>
    <row r="64" spans="2:9" x14ac:dyDescent="0.25">
      <c r="B64" s="98"/>
      <c r="C64" s="100" t="s">
        <v>361</v>
      </c>
      <c r="D64" s="113">
        <v>0</v>
      </c>
      <c r="E64" s="94">
        <v>0</v>
      </c>
      <c r="F64" s="94">
        <v>0</v>
      </c>
      <c r="G64" s="94">
        <v>0</v>
      </c>
      <c r="H64" s="94">
        <v>0</v>
      </c>
      <c r="I64" s="94">
        <f t="shared" ref="I64:I71" si="21">F64-G64</f>
        <v>0</v>
      </c>
    </row>
    <row r="65" spans="2:9" x14ac:dyDescent="0.25">
      <c r="B65" s="98"/>
      <c r="C65" s="100" t="s">
        <v>362</v>
      </c>
      <c r="D65" s="113">
        <v>0</v>
      </c>
      <c r="E65" s="94">
        <v>0</v>
      </c>
      <c r="F65" s="94">
        <v>0</v>
      </c>
      <c r="G65" s="94">
        <v>0</v>
      </c>
      <c r="H65" s="94">
        <v>0</v>
      </c>
      <c r="I65" s="94">
        <f t="shared" si="21"/>
        <v>0</v>
      </c>
    </row>
    <row r="66" spans="2:9" x14ac:dyDescent="0.25">
      <c r="B66" s="98"/>
      <c r="C66" s="100" t="s">
        <v>363</v>
      </c>
      <c r="D66" s="113">
        <v>0</v>
      </c>
      <c r="E66" s="94">
        <v>0</v>
      </c>
      <c r="F66" s="94">
        <v>0</v>
      </c>
      <c r="G66" s="94">
        <v>0</v>
      </c>
      <c r="H66" s="94">
        <v>0</v>
      </c>
      <c r="I66" s="94">
        <f t="shared" si="21"/>
        <v>0</v>
      </c>
    </row>
    <row r="67" spans="2:9" x14ac:dyDescent="0.25">
      <c r="B67" s="98"/>
      <c r="C67" s="100" t="s">
        <v>364</v>
      </c>
      <c r="D67" s="113">
        <v>0</v>
      </c>
      <c r="E67" s="94">
        <v>0</v>
      </c>
      <c r="F67" s="94">
        <v>0</v>
      </c>
      <c r="G67" s="94">
        <v>0</v>
      </c>
      <c r="H67" s="94">
        <v>0</v>
      </c>
      <c r="I67" s="94">
        <f t="shared" si="21"/>
        <v>0</v>
      </c>
    </row>
    <row r="68" spans="2:9" x14ac:dyDescent="0.25">
      <c r="B68" s="98"/>
      <c r="C68" s="100" t="s">
        <v>365</v>
      </c>
      <c r="D68" s="113">
        <v>0</v>
      </c>
      <c r="E68" s="94">
        <v>0</v>
      </c>
      <c r="F68" s="94">
        <v>0</v>
      </c>
      <c r="G68" s="94">
        <v>0</v>
      </c>
      <c r="H68" s="94">
        <v>0</v>
      </c>
      <c r="I68" s="94">
        <f t="shared" si="21"/>
        <v>0</v>
      </c>
    </row>
    <row r="69" spans="2:9" x14ac:dyDescent="0.25">
      <c r="B69" s="98"/>
      <c r="C69" s="100" t="s">
        <v>366</v>
      </c>
      <c r="D69" s="113">
        <v>0</v>
      </c>
      <c r="E69" s="94">
        <v>0</v>
      </c>
      <c r="F69" s="94">
        <v>0</v>
      </c>
      <c r="G69" s="94">
        <v>0</v>
      </c>
      <c r="H69" s="94">
        <v>0</v>
      </c>
      <c r="I69" s="94">
        <f t="shared" si="21"/>
        <v>0</v>
      </c>
    </row>
    <row r="70" spans="2:9" x14ac:dyDescent="0.25">
      <c r="B70" s="98"/>
      <c r="C70" s="100" t="s">
        <v>367</v>
      </c>
      <c r="D70" s="113">
        <v>0</v>
      </c>
      <c r="E70" s="94">
        <v>0</v>
      </c>
      <c r="F70" s="94">
        <v>0</v>
      </c>
      <c r="G70" s="94">
        <v>0</v>
      </c>
      <c r="H70" s="94">
        <v>0</v>
      </c>
      <c r="I70" s="94">
        <f t="shared" si="21"/>
        <v>0</v>
      </c>
    </row>
    <row r="71" spans="2:9" x14ac:dyDescent="0.25">
      <c r="B71" s="98"/>
      <c r="C71" s="107" t="s">
        <v>368</v>
      </c>
      <c r="D71" s="113">
        <v>0</v>
      </c>
      <c r="E71" s="94">
        <v>0</v>
      </c>
      <c r="F71" s="94">
        <v>0</v>
      </c>
      <c r="G71" s="94">
        <v>0</v>
      </c>
      <c r="H71" s="94">
        <v>0</v>
      </c>
      <c r="I71" s="94">
        <f t="shared" si="21"/>
        <v>0</v>
      </c>
    </row>
    <row r="72" spans="2:9" x14ac:dyDescent="0.25">
      <c r="B72" s="552" t="s">
        <v>369</v>
      </c>
      <c r="C72" s="553"/>
      <c r="D72" s="111">
        <f>SUM(D73:D75)</f>
        <v>0</v>
      </c>
      <c r="E72" s="111">
        <f t="shared" ref="E72:I72" si="22">SUM(E73:E75)</f>
        <v>0</v>
      </c>
      <c r="F72" s="111">
        <f t="shared" si="22"/>
        <v>0</v>
      </c>
      <c r="G72" s="111">
        <f t="shared" si="22"/>
        <v>0</v>
      </c>
      <c r="H72" s="111">
        <f t="shared" si="22"/>
        <v>0</v>
      </c>
      <c r="I72" s="111">
        <f t="shared" si="22"/>
        <v>0</v>
      </c>
    </row>
    <row r="73" spans="2:9" x14ac:dyDescent="0.25">
      <c r="B73" s="98"/>
      <c r="C73" s="100" t="s">
        <v>370</v>
      </c>
      <c r="D73" s="113">
        <v>0</v>
      </c>
      <c r="E73" s="94">
        <v>0</v>
      </c>
      <c r="F73" s="94">
        <v>0</v>
      </c>
      <c r="G73" s="94">
        <v>0</v>
      </c>
      <c r="H73" s="94">
        <v>0</v>
      </c>
      <c r="I73" s="94">
        <f t="shared" ref="I73:I75" si="23">F73-G73</f>
        <v>0</v>
      </c>
    </row>
    <row r="74" spans="2:9" x14ac:dyDescent="0.25">
      <c r="B74" s="98"/>
      <c r="C74" s="100" t="s">
        <v>371</v>
      </c>
      <c r="D74" s="113">
        <v>0</v>
      </c>
      <c r="E74" s="94">
        <v>0</v>
      </c>
      <c r="F74" s="94">
        <v>0</v>
      </c>
      <c r="G74" s="94">
        <v>0</v>
      </c>
      <c r="H74" s="94">
        <v>0</v>
      </c>
      <c r="I74" s="94">
        <f t="shared" si="23"/>
        <v>0</v>
      </c>
    </row>
    <row r="75" spans="2:9" x14ac:dyDescent="0.25">
      <c r="B75" s="98"/>
      <c r="C75" s="100" t="s">
        <v>372</v>
      </c>
      <c r="D75" s="113">
        <v>0</v>
      </c>
      <c r="E75" s="94">
        <v>0</v>
      </c>
      <c r="F75" s="94">
        <v>0</v>
      </c>
      <c r="G75" s="94">
        <v>0</v>
      </c>
      <c r="H75" s="94">
        <v>0</v>
      </c>
      <c r="I75" s="94">
        <f t="shared" si="23"/>
        <v>0</v>
      </c>
    </row>
    <row r="76" spans="2:9" x14ac:dyDescent="0.25">
      <c r="B76" s="552" t="s">
        <v>373</v>
      </c>
      <c r="C76" s="553"/>
      <c r="D76" s="111">
        <f>SUM(D77:D79)</f>
        <v>0</v>
      </c>
      <c r="E76" s="111">
        <f t="shared" ref="E76:I76" si="24">SUM(E77:E79)</f>
        <v>0</v>
      </c>
      <c r="F76" s="111">
        <f t="shared" si="24"/>
        <v>0</v>
      </c>
      <c r="G76" s="111">
        <f t="shared" si="24"/>
        <v>0</v>
      </c>
      <c r="H76" s="111">
        <f t="shared" si="24"/>
        <v>0</v>
      </c>
      <c r="I76" s="111">
        <f t="shared" si="24"/>
        <v>0</v>
      </c>
    </row>
    <row r="77" spans="2:9" x14ac:dyDescent="0.25">
      <c r="B77" s="98"/>
      <c r="C77" s="100" t="s">
        <v>374</v>
      </c>
      <c r="D77" s="113">
        <v>0</v>
      </c>
      <c r="E77" s="94">
        <v>0</v>
      </c>
      <c r="F77" s="94">
        <v>0</v>
      </c>
      <c r="G77" s="94">
        <v>0</v>
      </c>
      <c r="H77" s="94">
        <v>0</v>
      </c>
      <c r="I77" s="94">
        <f t="shared" ref="I77:I84" si="25">F77-G77</f>
        <v>0</v>
      </c>
    </row>
    <row r="78" spans="2:9" x14ac:dyDescent="0.25">
      <c r="B78" s="98"/>
      <c r="C78" s="100" t="s">
        <v>375</v>
      </c>
      <c r="D78" s="113">
        <v>0</v>
      </c>
      <c r="E78" s="94">
        <v>0</v>
      </c>
      <c r="F78" s="94">
        <v>0</v>
      </c>
      <c r="G78" s="94">
        <v>0</v>
      </c>
      <c r="H78" s="94">
        <v>0</v>
      </c>
      <c r="I78" s="94">
        <f t="shared" si="25"/>
        <v>0</v>
      </c>
    </row>
    <row r="79" spans="2:9" x14ac:dyDescent="0.25">
      <c r="B79" s="98"/>
      <c r="C79" s="100" t="s">
        <v>376</v>
      </c>
      <c r="D79" s="113">
        <v>0</v>
      </c>
      <c r="E79" s="94">
        <v>0</v>
      </c>
      <c r="F79" s="94">
        <v>0</v>
      </c>
      <c r="G79" s="94">
        <v>0</v>
      </c>
      <c r="H79" s="94">
        <v>0</v>
      </c>
      <c r="I79" s="94">
        <f t="shared" si="25"/>
        <v>0</v>
      </c>
    </row>
    <row r="80" spans="2:9" x14ac:dyDescent="0.25">
      <c r="B80" s="98"/>
      <c r="C80" s="100" t="s">
        <v>377</v>
      </c>
      <c r="D80" s="113">
        <v>0</v>
      </c>
      <c r="E80" s="94">
        <v>0</v>
      </c>
      <c r="F80" s="94">
        <v>0</v>
      </c>
      <c r="G80" s="94">
        <v>0</v>
      </c>
      <c r="H80" s="94">
        <v>0</v>
      </c>
      <c r="I80" s="94">
        <f t="shared" si="25"/>
        <v>0</v>
      </c>
    </row>
    <row r="81" spans="2:9" x14ac:dyDescent="0.25">
      <c r="B81" s="98"/>
      <c r="C81" s="100" t="s">
        <v>378</v>
      </c>
      <c r="D81" s="113">
        <v>0</v>
      </c>
      <c r="E81" s="94">
        <v>0</v>
      </c>
      <c r="F81" s="94">
        <v>0</v>
      </c>
      <c r="G81" s="94">
        <v>0</v>
      </c>
      <c r="H81" s="94">
        <v>0</v>
      </c>
      <c r="I81" s="94">
        <f t="shared" si="25"/>
        <v>0</v>
      </c>
    </row>
    <row r="82" spans="2:9" x14ac:dyDescent="0.25">
      <c r="B82" s="98"/>
      <c r="C82" s="100" t="s">
        <v>379</v>
      </c>
      <c r="D82" s="113">
        <v>0</v>
      </c>
      <c r="E82" s="94">
        <v>0</v>
      </c>
      <c r="F82" s="94">
        <v>0</v>
      </c>
      <c r="G82" s="94">
        <v>0</v>
      </c>
      <c r="H82" s="94">
        <v>0</v>
      </c>
      <c r="I82" s="94">
        <f t="shared" si="25"/>
        <v>0</v>
      </c>
    </row>
    <row r="83" spans="2:9" x14ac:dyDescent="0.25">
      <c r="B83" s="98"/>
      <c r="C83" s="100" t="s">
        <v>380</v>
      </c>
      <c r="D83" s="113">
        <v>0</v>
      </c>
      <c r="E83" s="94">
        <v>0</v>
      </c>
      <c r="F83" s="94">
        <v>0</v>
      </c>
      <c r="G83" s="94">
        <v>0</v>
      </c>
      <c r="H83" s="94">
        <v>0</v>
      </c>
      <c r="I83" s="94">
        <f t="shared" si="25"/>
        <v>0</v>
      </c>
    </row>
    <row r="84" spans="2:9" x14ac:dyDescent="0.25">
      <c r="B84" s="98"/>
      <c r="C84" s="100"/>
      <c r="D84" s="113">
        <v>0</v>
      </c>
      <c r="E84" s="94">
        <v>0</v>
      </c>
      <c r="F84" s="94">
        <v>0</v>
      </c>
      <c r="G84" s="94">
        <v>0</v>
      </c>
      <c r="H84" s="94">
        <v>0</v>
      </c>
      <c r="I84" s="94">
        <f t="shared" si="25"/>
        <v>0</v>
      </c>
    </row>
    <row r="85" spans="2:9" ht="16.5" x14ac:dyDescent="0.25">
      <c r="B85" s="554" t="s">
        <v>381</v>
      </c>
      <c r="C85" s="555"/>
      <c r="D85" s="165">
        <f>+D86+D94+D104+D114+D124+D134+D138+D147+D151</f>
        <v>0</v>
      </c>
      <c r="E85" s="165">
        <f>+E86+E94+E104+E114+E124+E134+E138+E147+E151</f>
        <v>7786633.0700000003</v>
      </c>
      <c r="F85" s="165">
        <f t="shared" ref="F85:H85" si="26">+F86+F94+F104+F114+F124+F134+F138+F147+F151</f>
        <v>7786633.0700000003</v>
      </c>
      <c r="G85" s="165">
        <f t="shared" si="26"/>
        <v>6248471.6600000001</v>
      </c>
      <c r="H85" s="165">
        <f t="shared" si="26"/>
        <v>5276076.66</v>
      </c>
      <c r="I85" s="165">
        <f>F85-G85</f>
        <v>1538161.4100000001</v>
      </c>
    </row>
    <row r="86" spans="2:9" x14ac:dyDescent="0.25">
      <c r="B86" s="552" t="s">
        <v>308</v>
      </c>
      <c r="C86" s="553"/>
      <c r="D86" s="111">
        <f>SUM(D87:D93)</f>
        <v>0</v>
      </c>
      <c r="E86" s="111">
        <f t="shared" ref="E86:H86" si="27">SUM(E87:E93)</f>
        <v>0</v>
      </c>
      <c r="F86" s="111">
        <f t="shared" si="27"/>
        <v>0</v>
      </c>
      <c r="G86" s="111">
        <f t="shared" si="27"/>
        <v>0</v>
      </c>
      <c r="H86" s="111">
        <f t="shared" si="27"/>
        <v>0</v>
      </c>
      <c r="I86" s="111">
        <v>0</v>
      </c>
    </row>
    <row r="87" spans="2:9" x14ac:dyDescent="0.25">
      <c r="B87" s="98"/>
      <c r="C87" s="100" t="s">
        <v>309</v>
      </c>
      <c r="D87" s="113">
        <v>0</v>
      </c>
      <c r="E87" s="94">
        <v>0</v>
      </c>
      <c r="F87" s="94">
        <v>0</v>
      </c>
      <c r="G87" s="94">
        <v>0</v>
      </c>
      <c r="H87" s="94">
        <v>0</v>
      </c>
      <c r="I87" s="94">
        <f t="shared" ref="I87:I150" si="28">F87-G87</f>
        <v>0</v>
      </c>
    </row>
    <row r="88" spans="2:9" x14ac:dyDescent="0.25">
      <c r="B88" s="98"/>
      <c r="C88" s="100" t="s">
        <v>310</v>
      </c>
      <c r="D88" s="113">
        <v>0</v>
      </c>
      <c r="E88" s="94">
        <v>0</v>
      </c>
      <c r="F88" s="94">
        <v>0</v>
      </c>
      <c r="G88" s="94">
        <v>0</v>
      </c>
      <c r="H88" s="94">
        <v>0</v>
      </c>
      <c r="I88" s="94">
        <f t="shared" si="28"/>
        <v>0</v>
      </c>
    </row>
    <row r="89" spans="2:9" x14ac:dyDescent="0.25">
      <c r="B89" s="98"/>
      <c r="C89" s="100" t="s">
        <v>311</v>
      </c>
      <c r="D89" s="113">
        <v>0</v>
      </c>
      <c r="E89" s="94">
        <v>0</v>
      </c>
      <c r="F89" s="94">
        <v>0</v>
      </c>
      <c r="G89" s="94">
        <v>0</v>
      </c>
      <c r="H89" s="94">
        <v>0</v>
      </c>
      <c r="I89" s="94">
        <f t="shared" si="28"/>
        <v>0</v>
      </c>
    </row>
    <row r="90" spans="2:9" x14ac:dyDescent="0.25">
      <c r="B90" s="98"/>
      <c r="C90" s="100" t="s">
        <v>312</v>
      </c>
      <c r="D90" s="113">
        <v>0</v>
      </c>
      <c r="E90" s="94">
        <v>0</v>
      </c>
      <c r="F90" s="94">
        <v>0</v>
      </c>
      <c r="G90" s="94">
        <v>0</v>
      </c>
      <c r="H90" s="94">
        <v>0</v>
      </c>
      <c r="I90" s="94">
        <f t="shared" si="28"/>
        <v>0</v>
      </c>
    </row>
    <row r="91" spans="2:9" x14ac:dyDescent="0.25">
      <c r="B91" s="98"/>
      <c r="C91" s="100" t="s">
        <v>313</v>
      </c>
      <c r="D91" s="113">
        <v>0</v>
      </c>
      <c r="E91" s="94">
        <v>0</v>
      </c>
      <c r="F91" s="94">
        <v>0</v>
      </c>
      <c r="G91" s="94">
        <v>0</v>
      </c>
      <c r="H91" s="94">
        <v>0</v>
      </c>
      <c r="I91" s="94">
        <f t="shared" si="28"/>
        <v>0</v>
      </c>
    </row>
    <row r="92" spans="2:9" x14ac:dyDescent="0.25">
      <c r="B92" s="98"/>
      <c r="C92" s="100" t="s">
        <v>314</v>
      </c>
      <c r="D92" s="113">
        <v>0</v>
      </c>
      <c r="E92" s="94">
        <v>0</v>
      </c>
      <c r="F92" s="94">
        <v>0</v>
      </c>
      <c r="G92" s="94">
        <v>0</v>
      </c>
      <c r="H92" s="94">
        <v>0</v>
      </c>
      <c r="I92" s="94">
        <f t="shared" si="28"/>
        <v>0</v>
      </c>
    </row>
    <row r="93" spans="2:9" x14ac:dyDescent="0.25">
      <c r="B93" s="98"/>
      <c r="C93" s="100" t="s">
        <v>315</v>
      </c>
      <c r="D93" s="113">
        <v>0</v>
      </c>
      <c r="E93" s="94">
        <v>0</v>
      </c>
      <c r="F93" s="94">
        <v>0</v>
      </c>
      <c r="G93" s="94">
        <v>0</v>
      </c>
      <c r="H93" s="94">
        <v>0</v>
      </c>
      <c r="I93" s="94">
        <f t="shared" si="28"/>
        <v>0</v>
      </c>
    </row>
    <row r="94" spans="2:9" x14ac:dyDescent="0.25">
      <c r="B94" s="552" t="s">
        <v>316</v>
      </c>
      <c r="C94" s="553"/>
      <c r="D94" s="111">
        <f>SUM(D95:D103)</f>
        <v>0</v>
      </c>
      <c r="E94" s="111">
        <f>SUM(E95:E103)</f>
        <v>2422488.0499999998</v>
      </c>
      <c r="F94" s="111">
        <f t="shared" ref="F94:I94" si="29">SUM(F95:F103)</f>
        <v>2422488.0499999998</v>
      </c>
      <c r="G94" s="111">
        <f t="shared" si="29"/>
        <v>1708751.41</v>
      </c>
      <c r="H94" s="111">
        <f t="shared" si="29"/>
        <v>1708751.41</v>
      </c>
      <c r="I94" s="111">
        <f t="shared" si="29"/>
        <v>713736.64000000013</v>
      </c>
    </row>
    <row r="95" spans="2:9" ht="25.5" x14ac:dyDescent="0.25">
      <c r="B95" s="98"/>
      <c r="C95" s="107" t="s">
        <v>317</v>
      </c>
      <c r="D95" s="113">
        <v>0</v>
      </c>
      <c r="E95" s="94">
        <f t="shared" ref="E95:E112" si="30">F95-D95</f>
        <v>213681.87</v>
      </c>
      <c r="F95" s="94">
        <v>213681.87</v>
      </c>
      <c r="G95" s="94">
        <v>149651.84</v>
      </c>
      <c r="H95" s="94">
        <f>+G95</f>
        <v>149651.84</v>
      </c>
      <c r="I95" s="94">
        <f t="shared" si="28"/>
        <v>64030.03</v>
      </c>
    </row>
    <row r="96" spans="2:9" x14ac:dyDescent="0.25">
      <c r="B96" s="98"/>
      <c r="C96" s="100" t="s">
        <v>318</v>
      </c>
      <c r="D96" s="113">
        <v>0</v>
      </c>
      <c r="E96" s="94">
        <f t="shared" si="30"/>
        <v>0</v>
      </c>
      <c r="F96" s="94">
        <v>0</v>
      </c>
      <c r="G96" s="94">
        <v>0</v>
      </c>
      <c r="H96" s="94">
        <v>0</v>
      </c>
      <c r="I96" s="94">
        <f t="shared" si="28"/>
        <v>0</v>
      </c>
    </row>
    <row r="97" spans="2:9" x14ac:dyDescent="0.25">
      <c r="B97" s="98"/>
      <c r="C97" s="107" t="s">
        <v>319</v>
      </c>
      <c r="D97" s="113">
        <v>0</v>
      </c>
      <c r="E97" s="94">
        <f t="shared" si="30"/>
        <v>11968.88</v>
      </c>
      <c r="F97" s="94">
        <v>11968.88</v>
      </c>
      <c r="G97" s="94">
        <v>11968.88</v>
      </c>
      <c r="H97" s="94">
        <f>+G97</f>
        <v>11968.88</v>
      </c>
      <c r="I97" s="94">
        <f t="shared" si="28"/>
        <v>0</v>
      </c>
    </row>
    <row r="98" spans="2:9" x14ac:dyDescent="0.25">
      <c r="B98" s="98"/>
      <c r="C98" s="100" t="s">
        <v>320</v>
      </c>
      <c r="D98" s="113">
        <v>0</v>
      </c>
      <c r="E98" s="94">
        <f t="shared" si="30"/>
        <v>88316.23</v>
      </c>
      <c r="F98" s="94">
        <v>88316.23</v>
      </c>
      <c r="G98" s="94">
        <v>79271.97</v>
      </c>
      <c r="H98" s="94">
        <f>+G98</f>
        <v>79271.97</v>
      </c>
      <c r="I98" s="94">
        <f t="shared" si="28"/>
        <v>9044.2599999999948</v>
      </c>
    </row>
    <row r="99" spans="2:9" x14ac:dyDescent="0.25">
      <c r="B99" s="98"/>
      <c r="C99" s="100" t="s">
        <v>321</v>
      </c>
      <c r="D99" s="113">
        <v>0</v>
      </c>
      <c r="E99" s="94">
        <f t="shared" si="30"/>
        <v>791769.04</v>
      </c>
      <c r="F99" s="94">
        <v>791769.04</v>
      </c>
      <c r="G99" s="94">
        <v>170388.51</v>
      </c>
      <c r="H99" s="94">
        <f>+G99</f>
        <v>170388.51</v>
      </c>
      <c r="I99" s="94">
        <f t="shared" si="28"/>
        <v>621380.53</v>
      </c>
    </row>
    <row r="100" spans="2:9" x14ac:dyDescent="0.25">
      <c r="B100" s="98"/>
      <c r="C100" s="100" t="s">
        <v>322</v>
      </c>
      <c r="D100" s="113">
        <v>0</v>
      </c>
      <c r="E100" s="94">
        <f t="shared" si="30"/>
        <v>63495.13</v>
      </c>
      <c r="F100" s="94">
        <v>63495.13</v>
      </c>
      <c r="G100" s="94">
        <v>63495.13</v>
      </c>
      <c r="H100" s="94">
        <f>+G100</f>
        <v>63495.13</v>
      </c>
      <c r="I100" s="94">
        <f t="shared" si="28"/>
        <v>0</v>
      </c>
    </row>
    <row r="101" spans="2:9" x14ac:dyDescent="0.25">
      <c r="B101" s="98"/>
      <c r="C101" s="107" t="s">
        <v>323</v>
      </c>
      <c r="D101" s="113">
        <v>0</v>
      </c>
      <c r="E101" s="94">
        <f t="shared" si="30"/>
        <v>1248.1600000000001</v>
      </c>
      <c r="F101" s="94">
        <v>1248.1600000000001</v>
      </c>
      <c r="G101" s="94">
        <v>1248.1600000000001</v>
      </c>
      <c r="H101" s="94">
        <f>+G101</f>
        <v>1248.1600000000001</v>
      </c>
      <c r="I101" s="94">
        <f t="shared" si="28"/>
        <v>0</v>
      </c>
    </row>
    <row r="102" spans="2:9" x14ac:dyDescent="0.25">
      <c r="B102" s="98"/>
      <c r="C102" s="100" t="s">
        <v>324</v>
      </c>
      <c r="D102" s="113">
        <v>0</v>
      </c>
      <c r="E102" s="94">
        <f t="shared" si="30"/>
        <v>0</v>
      </c>
      <c r="F102" s="95"/>
      <c r="G102" s="94"/>
      <c r="H102" s="94"/>
      <c r="I102" s="94">
        <f t="shared" si="28"/>
        <v>0</v>
      </c>
    </row>
    <row r="103" spans="2:9" x14ac:dyDescent="0.25">
      <c r="B103" s="98"/>
      <c r="C103" s="100" t="s">
        <v>325</v>
      </c>
      <c r="D103" s="113">
        <v>0</v>
      </c>
      <c r="E103" s="94">
        <f t="shared" si="30"/>
        <v>1252008.74</v>
      </c>
      <c r="F103" s="95">
        <v>1252008.74</v>
      </c>
      <c r="G103" s="94">
        <v>1232726.92</v>
      </c>
      <c r="H103" s="94">
        <f>+G103</f>
        <v>1232726.92</v>
      </c>
      <c r="I103" s="94">
        <f t="shared" si="28"/>
        <v>19281.820000000065</v>
      </c>
    </row>
    <row r="104" spans="2:9" x14ac:dyDescent="0.25">
      <c r="B104" s="552" t="s">
        <v>326</v>
      </c>
      <c r="C104" s="553"/>
      <c r="D104" s="111">
        <f>SUM(D105:D113)</f>
        <v>0</v>
      </c>
      <c r="E104" s="111">
        <f t="shared" ref="E104:I104" si="31">SUM(E105:E113)</f>
        <v>651049</v>
      </c>
      <c r="F104" s="111">
        <f t="shared" si="31"/>
        <v>651049</v>
      </c>
      <c r="G104" s="111">
        <f t="shared" si="31"/>
        <v>372691.93</v>
      </c>
      <c r="H104" s="111">
        <f t="shared" si="31"/>
        <v>372691.93</v>
      </c>
      <c r="I104" s="111">
        <f t="shared" si="31"/>
        <v>278357.07000000007</v>
      </c>
    </row>
    <row r="105" spans="2:9" x14ac:dyDescent="0.25">
      <c r="B105" s="98"/>
      <c r="C105" s="100" t="s">
        <v>327</v>
      </c>
      <c r="D105" s="113">
        <v>0</v>
      </c>
      <c r="E105" s="94">
        <f t="shared" si="30"/>
        <v>25411</v>
      </c>
      <c r="F105" s="114">
        <v>25411</v>
      </c>
      <c r="G105" s="114">
        <v>25411</v>
      </c>
      <c r="H105" s="114">
        <f>+G105</f>
        <v>25411</v>
      </c>
      <c r="I105" s="94">
        <f t="shared" si="28"/>
        <v>0</v>
      </c>
    </row>
    <row r="106" spans="2:9" x14ac:dyDescent="0.25">
      <c r="B106" s="98"/>
      <c r="C106" s="100" t="s">
        <v>328</v>
      </c>
      <c r="D106" s="113">
        <v>0</v>
      </c>
      <c r="E106" s="94">
        <f t="shared" si="30"/>
        <v>0</v>
      </c>
      <c r="F106" s="96"/>
      <c r="G106" s="96"/>
      <c r="H106" s="96"/>
      <c r="I106" s="94">
        <f t="shared" si="28"/>
        <v>0</v>
      </c>
    </row>
    <row r="107" spans="2:9" x14ac:dyDescent="0.25">
      <c r="B107" s="98"/>
      <c r="C107" s="107" t="s">
        <v>329</v>
      </c>
      <c r="D107" s="113">
        <v>0</v>
      </c>
      <c r="E107" s="94">
        <f t="shared" si="30"/>
        <v>260524</v>
      </c>
      <c r="F107" s="96">
        <v>260524</v>
      </c>
      <c r="G107" s="96">
        <v>254061.4</v>
      </c>
      <c r="H107" s="96">
        <f>+G107</f>
        <v>254061.4</v>
      </c>
      <c r="I107" s="94">
        <f t="shared" si="28"/>
        <v>6462.6000000000058</v>
      </c>
    </row>
    <row r="108" spans="2:9" x14ac:dyDescent="0.25">
      <c r="B108" s="98"/>
      <c r="C108" s="100" t="s">
        <v>330</v>
      </c>
      <c r="D108" s="113">
        <v>0</v>
      </c>
      <c r="E108" s="94">
        <f t="shared" si="30"/>
        <v>311572</v>
      </c>
      <c r="F108" s="96">
        <v>311572</v>
      </c>
      <c r="G108" s="96">
        <v>52223.18</v>
      </c>
      <c r="H108" s="96">
        <f>+G108</f>
        <v>52223.18</v>
      </c>
      <c r="I108" s="94">
        <f t="shared" si="28"/>
        <v>259348.82</v>
      </c>
    </row>
    <row r="109" spans="2:9" ht="25.5" x14ac:dyDescent="0.25">
      <c r="B109" s="98"/>
      <c r="C109" s="107" t="s">
        <v>331</v>
      </c>
      <c r="D109" s="113">
        <v>0</v>
      </c>
      <c r="E109" s="94">
        <f t="shared" si="30"/>
        <v>0</v>
      </c>
      <c r="F109" s="96"/>
      <c r="G109" s="96"/>
      <c r="H109" s="96"/>
      <c r="I109" s="94">
        <f t="shared" si="28"/>
        <v>0</v>
      </c>
    </row>
    <row r="110" spans="2:9" x14ac:dyDescent="0.25">
      <c r="B110" s="98"/>
      <c r="C110" s="100" t="s">
        <v>332</v>
      </c>
      <c r="D110" s="113">
        <v>0</v>
      </c>
      <c r="E110" s="94">
        <f t="shared" si="30"/>
        <v>0</v>
      </c>
      <c r="F110" s="96"/>
      <c r="G110" s="96"/>
      <c r="H110" s="96"/>
      <c r="I110" s="94">
        <f t="shared" si="28"/>
        <v>0</v>
      </c>
    </row>
    <row r="111" spans="2:9" x14ac:dyDescent="0.25">
      <c r="B111" s="98"/>
      <c r="C111" s="100" t="s">
        <v>333</v>
      </c>
      <c r="D111" s="113">
        <v>0</v>
      </c>
      <c r="E111" s="94">
        <f t="shared" si="30"/>
        <v>27474</v>
      </c>
      <c r="F111" s="96">
        <v>27474</v>
      </c>
      <c r="G111" s="96">
        <v>14928.35</v>
      </c>
      <c r="H111" s="96">
        <f>+G111</f>
        <v>14928.35</v>
      </c>
      <c r="I111" s="94">
        <f t="shared" si="28"/>
        <v>12545.65</v>
      </c>
    </row>
    <row r="112" spans="2:9" x14ac:dyDescent="0.25">
      <c r="B112" s="98"/>
      <c r="C112" s="100" t="s">
        <v>334</v>
      </c>
      <c r="D112" s="113">
        <v>0</v>
      </c>
      <c r="E112" s="94">
        <f t="shared" si="30"/>
        <v>26068</v>
      </c>
      <c r="F112" s="96">
        <v>26068</v>
      </c>
      <c r="G112" s="96">
        <v>26068</v>
      </c>
      <c r="H112" s="96">
        <f>+G112</f>
        <v>26068</v>
      </c>
      <c r="I112" s="94">
        <f t="shared" si="28"/>
        <v>0</v>
      </c>
    </row>
    <row r="113" spans="2:9" x14ac:dyDescent="0.25">
      <c r="B113" s="98"/>
      <c r="C113" s="100" t="s">
        <v>335</v>
      </c>
      <c r="D113" s="113">
        <v>0</v>
      </c>
      <c r="E113" s="96"/>
      <c r="F113" s="95"/>
      <c r="G113" s="96"/>
      <c r="H113" s="96"/>
      <c r="I113" s="94">
        <f t="shared" si="28"/>
        <v>0</v>
      </c>
    </row>
    <row r="114" spans="2:9" ht="15" customHeight="1" x14ac:dyDescent="0.25">
      <c r="B114" s="566" t="s">
        <v>336</v>
      </c>
      <c r="C114" s="567"/>
      <c r="D114" s="111">
        <f>SUM(D115:D123)</f>
        <v>0</v>
      </c>
      <c r="E114" s="111">
        <f t="shared" ref="E114:I114" si="32">SUM(E115:E123)</f>
        <v>676412.02</v>
      </c>
      <c r="F114" s="111">
        <f t="shared" si="32"/>
        <v>676412.02</v>
      </c>
      <c r="G114" s="111">
        <f t="shared" si="32"/>
        <v>487367.32</v>
      </c>
      <c r="H114" s="111">
        <f t="shared" si="32"/>
        <v>487367.32</v>
      </c>
      <c r="I114" s="111">
        <f t="shared" si="32"/>
        <v>189044.7</v>
      </c>
    </row>
    <row r="115" spans="2:9" x14ac:dyDescent="0.25">
      <c r="B115" s="98"/>
      <c r="C115" s="100" t="s">
        <v>337</v>
      </c>
      <c r="D115" s="113">
        <v>0</v>
      </c>
      <c r="E115" s="94">
        <f t="shared" ref="E115:E118" si="33">F115-D115</f>
        <v>26584.02</v>
      </c>
      <c r="F115" s="94">
        <v>26584.02</v>
      </c>
      <c r="G115" s="94">
        <v>26584.02</v>
      </c>
      <c r="H115" s="94">
        <f>+G115</f>
        <v>26584.02</v>
      </c>
      <c r="I115" s="94">
        <f t="shared" si="28"/>
        <v>0</v>
      </c>
    </row>
    <row r="116" spans="2:9" x14ac:dyDescent="0.25">
      <c r="B116" s="98"/>
      <c r="C116" s="100" t="s">
        <v>338</v>
      </c>
      <c r="D116" s="113">
        <v>0</v>
      </c>
      <c r="E116" s="94">
        <f t="shared" si="33"/>
        <v>649828</v>
      </c>
      <c r="F116" s="94">
        <v>649828</v>
      </c>
      <c r="G116" s="94">
        <v>460783.3</v>
      </c>
      <c r="H116" s="94">
        <f>+G116</f>
        <v>460783.3</v>
      </c>
      <c r="I116" s="94">
        <f t="shared" si="28"/>
        <v>189044.7</v>
      </c>
    </row>
    <row r="117" spans="2:9" x14ac:dyDescent="0.25">
      <c r="B117" s="98"/>
      <c r="C117" s="100" t="s">
        <v>339</v>
      </c>
      <c r="D117" s="113">
        <v>0</v>
      </c>
      <c r="E117" s="94">
        <v>0</v>
      </c>
      <c r="F117" s="95">
        <f t="shared" ref="F117:F123" si="34">+D117+E117</f>
        <v>0</v>
      </c>
      <c r="G117" s="94">
        <v>0</v>
      </c>
      <c r="H117" s="94">
        <v>0</v>
      </c>
      <c r="I117" s="94">
        <f t="shared" si="28"/>
        <v>0</v>
      </c>
    </row>
    <row r="118" spans="2:9" x14ac:dyDescent="0.25">
      <c r="B118" s="98"/>
      <c r="C118" s="100" t="s">
        <v>340</v>
      </c>
      <c r="D118" s="113">
        <v>0</v>
      </c>
      <c r="E118" s="94">
        <f t="shared" si="33"/>
        <v>0</v>
      </c>
      <c r="F118" s="95"/>
      <c r="G118" s="94"/>
      <c r="H118" s="94"/>
      <c r="I118" s="94">
        <f t="shared" si="28"/>
        <v>0</v>
      </c>
    </row>
    <row r="119" spans="2:9" x14ac:dyDescent="0.25">
      <c r="B119" s="98"/>
      <c r="C119" s="100" t="s">
        <v>341</v>
      </c>
      <c r="D119" s="113">
        <v>0</v>
      </c>
      <c r="E119" s="94">
        <v>0</v>
      </c>
      <c r="F119" s="95">
        <f t="shared" si="34"/>
        <v>0</v>
      </c>
      <c r="G119" s="94">
        <v>0</v>
      </c>
      <c r="H119" s="94">
        <v>0</v>
      </c>
      <c r="I119" s="94">
        <f t="shared" si="28"/>
        <v>0</v>
      </c>
    </row>
    <row r="120" spans="2:9" x14ac:dyDescent="0.25">
      <c r="B120" s="98"/>
      <c r="C120" s="100" t="s">
        <v>342</v>
      </c>
      <c r="D120" s="113">
        <v>0</v>
      </c>
      <c r="E120" s="94">
        <v>0</v>
      </c>
      <c r="F120" s="95">
        <f t="shared" si="34"/>
        <v>0</v>
      </c>
      <c r="G120" s="94">
        <v>0</v>
      </c>
      <c r="H120" s="94">
        <v>0</v>
      </c>
      <c r="I120" s="94">
        <f t="shared" si="28"/>
        <v>0</v>
      </c>
    </row>
    <row r="121" spans="2:9" x14ac:dyDescent="0.25">
      <c r="B121" s="98"/>
      <c r="C121" s="100" t="s">
        <v>343</v>
      </c>
      <c r="D121" s="113">
        <v>0</v>
      </c>
      <c r="E121" s="94">
        <v>0</v>
      </c>
      <c r="F121" s="95">
        <f t="shared" si="34"/>
        <v>0</v>
      </c>
      <c r="G121" s="94">
        <v>0</v>
      </c>
      <c r="H121" s="94">
        <v>0</v>
      </c>
      <c r="I121" s="94">
        <f t="shared" si="28"/>
        <v>0</v>
      </c>
    </row>
    <row r="122" spans="2:9" x14ac:dyDescent="0.25">
      <c r="B122" s="98"/>
      <c r="C122" s="100" t="s">
        <v>344</v>
      </c>
      <c r="D122" s="113">
        <v>0</v>
      </c>
      <c r="E122" s="94">
        <v>0</v>
      </c>
      <c r="F122" s="95">
        <f t="shared" si="34"/>
        <v>0</v>
      </c>
      <c r="G122" s="94">
        <v>0</v>
      </c>
      <c r="H122" s="94">
        <v>0</v>
      </c>
      <c r="I122" s="94">
        <f t="shared" si="28"/>
        <v>0</v>
      </c>
    </row>
    <row r="123" spans="2:9" x14ac:dyDescent="0.25">
      <c r="B123" s="98"/>
      <c r="C123" s="100" t="s">
        <v>345</v>
      </c>
      <c r="D123" s="113">
        <v>0</v>
      </c>
      <c r="E123" s="94">
        <v>0</v>
      </c>
      <c r="F123" s="95">
        <f t="shared" si="34"/>
        <v>0</v>
      </c>
      <c r="G123" s="94">
        <v>0</v>
      </c>
      <c r="H123" s="94">
        <v>0</v>
      </c>
      <c r="I123" s="94">
        <f t="shared" si="28"/>
        <v>0</v>
      </c>
    </row>
    <row r="124" spans="2:9" x14ac:dyDescent="0.25">
      <c r="B124" s="552" t="s">
        <v>346</v>
      </c>
      <c r="C124" s="553"/>
      <c r="D124" s="111">
        <f>SUM(D125:D133)</f>
        <v>0</v>
      </c>
      <c r="E124" s="111">
        <f t="shared" ref="E124:I124" si="35">SUM(E125:E133)</f>
        <v>4036684</v>
      </c>
      <c r="F124" s="111">
        <f t="shared" si="35"/>
        <v>4036684</v>
      </c>
      <c r="G124" s="111">
        <f t="shared" si="35"/>
        <v>3679661</v>
      </c>
      <c r="H124" s="111">
        <f t="shared" si="35"/>
        <v>2707266</v>
      </c>
      <c r="I124" s="111">
        <f t="shared" si="35"/>
        <v>357023</v>
      </c>
    </row>
    <row r="125" spans="2:9" x14ac:dyDescent="0.25">
      <c r="B125" s="98"/>
      <c r="C125" s="100" t="s">
        <v>347</v>
      </c>
      <c r="D125" s="113">
        <v>0</v>
      </c>
      <c r="E125" s="94">
        <f t="shared" ref="E125:E133" si="36">F125-D125</f>
        <v>3125311</v>
      </c>
      <c r="F125" s="113">
        <f>2768287+357024</f>
        <v>3125311</v>
      </c>
      <c r="G125" s="113">
        <v>2768288</v>
      </c>
      <c r="H125" s="113">
        <f>2768287-972395+1</f>
        <v>1795893</v>
      </c>
      <c r="I125" s="94">
        <f t="shared" si="28"/>
        <v>357023</v>
      </c>
    </row>
    <row r="126" spans="2:9" x14ac:dyDescent="0.25">
      <c r="B126" s="98"/>
      <c r="C126" s="100" t="s">
        <v>348</v>
      </c>
      <c r="D126" s="113">
        <v>0</v>
      </c>
      <c r="E126" s="94">
        <f t="shared" si="36"/>
        <v>452231</v>
      </c>
      <c r="F126" s="113">
        <v>452231</v>
      </c>
      <c r="G126" s="113">
        <v>452231</v>
      </c>
      <c r="H126" s="113">
        <v>452231</v>
      </c>
      <c r="I126" s="94">
        <f t="shared" si="28"/>
        <v>0</v>
      </c>
    </row>
    <row r="127" spans="2:9" x14ac:dyDescent="0.25">
      <c r="B127" s="98"/>
      <c r="C127" s="100" t="s">
        <v>349</v>
      </c>
      <c r="D127" s="113">
        <v>0</v>
      </c>
      <c r="E127" s="94">
        <f t="shared" si="36"/>
        <v>66094</v>
      </c>
      <c r="F127" s="113">
        <v>66094</v>
      </c>
      <c r="G127" s="113">
        <v>66094</v>
      </c>
      <c r="H127" s="113">
        <v>66094</v>
      </c>
      <c r="I127" s="94">
        <f t="shared" si="28"/>
        <v>0</v>
      </c>
    </row>
    <row r="128" spans="2:9" x14ac:dyDescent="0.25">
      <c r="B128" s="98"/>
      <c r="C128" s="100" t="s">
        <v>350</v>
      </c>
      <c r="D128" s="113">
        <v>0</v>
      </c>
      <c r="E128" s="94">
        <f t="shared" si="36"/>
        <v>0</v>
      </c>
      <c r="F128" s="113">
        <v>0</v>
      </c>
      <c r="G128" s="113">
        <v>0</v>
      </c>
      <c r="H128" s="113">
        <v>0</v>
      </c>
      <c r="I128" s="94">
        <f t="shared" si="28"/>
        <v>0</v>
      </c>
    </row>
    <row r="129" spans="2:9" x14ac:dyDescent="0.25">
      <c r="B129" s="98"/>
      <c r="C129" s="100" t="s">
        <v>351</v>
      </c>
      <c r="D129" s="113">
        <v>0</v>
      </c>
      <c r="E129" s="94">
        <f t="shared" si="36"/>
        <v>0</v>
      </c>
      <c r="F129" s="113">
        <v>0</v>
      </c>
      <c r="G129" s="113">
        <v>0</v>
      </c>
      <c r="H129" s="113">
        <v>0</v>
      </c>
      <c r="I129" s="94">
        <f t="shared" si="28"/>
        <v>0</v>
      </c>
    </row>
    <row r="130" spans="2:9" x14ac:dyDescent="0.25">
      <c r="B130" s="98"/>
      <c r="C130" s="100" t="s">
        <v>352</v>
      </c>
      <c r="D130" s="113">
        <v>0</v>
      </c>
      <c r="E130" s="94">
        <f>F130-D130</f>
        <v>244640</v>
      </c>
      <c r="F130" s="113">
        <v>244640</v>
      </c>
      <c r="G130" s="113">
        <v>244640</v>
      </c>
      <c r="H130" s="113">
        <v>244640</v>
      </c>
      <c r="I130" s="94">
        <f t="shared" si="28"/>
        <v>0</v>
      </c>
    </row>
    <row r="131" spans="2:9" x14ac:dyDescent="0.25">
      <c r="B131" s="98"/>
      <c r="C131" s="100" t="s">
        <v>353</v>
      </c>
      <c r="D131" s="113">
        <v>0</v>
      </c>
      <c r="E131" s="94">
        <f t="shared" si="36"/>
        <v>0</v>
      </c>
      <c r="F131" s="113">
        <v>0</v>
      </c>
      <c r="G131" s="113">
        <v>0</v>
      </c>
      <c r="H131" s="113">
        <v>0</v>
      </c>
      <c r="I131" s="94">
        <f t="shared" si="28"/>
        <v>0</v>
      </c>
    </row>
    <row r="132" spans="2:9" x14ac:dyDescent="0.25">
      <c r="B132" s="98"/>
      <c r="C132" s="100" t="s">
        <v>354</v>
      </c>
      <c r="D132" s="113">
        <v>0</v>
      </c>
      <c r="E132" s="94">
        <f t="shared" si="36"/>
        <v>0</v>
      </c>
      <c r="F132" s="113">
        <v>0</v>
      </c>
      <c r="G132" s="113">
        <v>0</v>
      </c>
      <c r="H132" s="113">
        <v>0</v>
      </c>
      <c r="I132" s="94">
        <f t="shared" si="28"/>
        <v>0</v>
      </c>
    </row>
    <row r="133" spans="2:9" x14ac:dyDescent="0.25">
      <c r="B133" s="98"/>
      <c r="C133" s="100" t="s">
        <v>355</v>
      </c>
      <c r="D133" s="113">
        <v>0</v>
      </c>
      <c r="E133" s="94">
        <f t="shared" si="36"/>
        <v>148408</v>
      </c>
      <c r="F133" s="113">
        <v>148408</v>
      </c>
      <c r="G133" s="113">
        <v>148408</v>
      </c>
      <c r="H133" s="113">
        <v>148408</v>
      </c>
      <c r="I133" s="94">
        <f t="shared" si="28"/>
        <v>0</v>
      </c>
    </row>
    <row r="134" spans="2:9" x14ac:dyDescent="0.25">
      <c r="B134" s="552" t="s">
        <v>356</v>
      </c>
      <c r="C134" s="553"/>
      <c r="D134" s="111">
        <f>SUM(D135:D137)</f>
        <v>0</v>
      </c>
      <c r="E134" s="111">
        <f t="shared" ref="E134:I134" si="37">SUM(E135:E137)</f>
        <v>0</v>
      </c>
      <c r="F134" s="111">
        <f t="shared" si="37"/>
        <v>0</v>
      </c>
      <c r="G134" s="111">
        <f t="shared" si="37"/>
        <v>0</v>
      </c>
      <c r="H134" s="111">
        <f t="shared" si="37"/>
        <v>0</v>
      </c>
      <c r="I134" s="111">
        <f t="shared" si="37"/>
        <v>0</v>
      </c>
    </row>
    <row r="135" spans="2:9" x14ac:dyDescent="0.25">
      <c r="B135" s="98"/>
      <c r="C135" s="100" t="s">
        <v>357</v>
      </c>
      <c r="D135" s="113">
        <v>0</v>
      </c>
      <c r="E135" s="94">
        <v>0</v>
      </c>
      <c r="F135" s="94">
        <v>0</v>
      </c>
      <c r="G135" s="94">
        <v>0</v>
      </c>
      <c r="H135" s="94">
        <v>0</v>
      </c>
      <c r="I135" s="94">
        <f t="shared" si="28"/>
        <v>0</v>
      </c>
    </row>
    <row r="136" spans="2:9" x14ac:dyDescent="0.25">
      <c r="B136" s="98"/>
      <c r="C136" s="100" t="s">
        <v>358</v>
      </c>
      <c r="D136" s="113">
        <v>0</v>
      </c>
      <c r="E136" s="94">
        <v>0</v>
      </c>
      <c r="F136" s="94">
        <v>0</v>
      </c>
      <c r="G136" s="94">
        <v>0</v>
      </c>
      <c r="H136" s="94">
        <v>0</v>
      </c>
      <c r="I136" s="94">
        <f t="shared" si="28"/>
        <v>0</v>
      </c>
    </row>
    <row r="137" spans="2:9" x14ac:dyDescent="0.25">
      <c r="B137" s="98"/>
      <c r="C137" s="100" t="s">
        <v>359</v>
      </c>
      <c r="D137" s="113">
        <v>0</v>
      </c>
      <c r="E137" s="94">
        <v>0</v>
      </c>
      <c r="F137" s="94">
        <v>0</v>
      </c>
      <c r="G137" s="94">
        <v>0</v>
      </c>
      <c r="H137" s="94">
        <v>0</v>
      </c>
      <c r="I137" s="94">
        <f t="shared" si="28"/>
        <v>0</v>
      </c>
    </row>
    <row r="138" spans="2:9" x14ac:dyDescent="0.25">
      <c r="B138" s="552" t="s">
        <v>360</v>
      </c>
      <c r="C138" s="553"/>
      <c r="D138" s="111">
        <f>SUM(D139:D146)</f>
        <v>0</v>
      </c>
      <c r="E138" s="111">
        <f t="shared" ref="E138:I138" si="38">SUM(E139:E146)</f>
        <v>0</v>
      </c>
      <c r="F138" s="111">
        <f t="shared" si="38"/>
        <v>0</v>
      </c>
      <c r="G138" s="111">
        <f t="shared" si="38"/>
        <v>0</v>
      </c>
      <c r="H138" s="111">
        <f t="shared" si="38"/>
        <v>0</v>
      </c>
      <c r="I138" s="111">
        <f t="shared" si="38"/>
        <v>0</v>
      </c>
    </row>
    <row r="139" spans="2:9" x14ac:dyDescent="0.25">
      <c r="B139" s="98"/>
      <c r="C139" s="100" t="s">
        <v>361</v>
      </c>
      <c r="D139" s="113">
        <v>0</v>
      </c>
      <c r="E139" s="94">
        <v>0</v>
      </c>
      <c r="F139" s="94">
        <v>0</v>
      </c>
      <c r="G139" s="94">
        <v>0</v>
      </c>
      <c r="H139" s="94">
        <v>0</v>
      </c>
      <c r="I139" s="94">
        <f t="shared" si="28"/>
        <v>0</v>
      </c>
    </row>
    <row r="140" spans="2:9" x14ac:dyDescent="0.25">
      <c r="B140" s="98"/>
      <c r="C140" s="100" t="s">
        <v>362</v>
      </c>
      <c r="D140" s="113">
        <v>0</v>
      </c>
      <c r="E140" s="94">
        <v>0</v>
      </c>
      <c r="F140" s="94">
        <v>0</v>
      </c>
      <c r="G140" s="94">
        <v>0</v>
      </c>
      <c r="H140" s="94">
        <v>0</v>
      </c>
      <c r="I140" s="94">
        <f t="shared" si="28"/>
        <v>0</v>
      </c>
    </row>
    <row r="141" spans="2:9" x14ac:dyDescent="0.25">
      <c r="B141" s="98"/>
      <c r="C141" s="100" t="s">
        <v>363</v>
      </c>
      <c r="D141" s="113">
        <v>0</v>
      </c>
      <c r="E141" s="94">
        <v>0</v>
      </c>
      <c r="F141" s="94">
        <v>0</v>
      </c>
      <c r="G141" s="94">
        <v>0</v>
      </c>
      <c r="H141" s="94">
        <v>0</v>
      </c>
      <c r="I141" s="94">
        <f t="shared" si="28"/>
        <v>0</v>
      </c>
    </row>
    <row r="142" spans="2:9" x14ac:dyDescent="0.25">
      <c r="B142" s="98"/>
      <c r="C142" s="100" t="s">
        <v>364</v>
      </c>
      <c r="D142" s="113">
        <v>0</v>
      </c>
      <c r="E142" s="94">
        <v>0</v>
      </c>
      <c r="F142" s="94">
        <v>0</v>
      </c>
      <c r="G142" s="94">
        <v>0</v>
      </c>
      <c r="H142" s="94">
        <v>0</v>
      </c>
      <c r="I142" s="94">
        <f t="shared" si="28"/>
        <v>0</v>
      </c>
    </row>
    <row r="143" spans="2:9" x14ac:dyDescent="0.25">
      <c r="B143" s="98"/>
      <c r="C143" s="107" t="s">
        <v>365</v>
      </c>
      <c r="D143" s="113">
        <v>0</v>
      </c>
      <c r="E143" s="94">
        <v>0</v>
      </c>
      <c r="F143" s="94">
        <v>0</v>
      </c>
      <c r="G143" s="94">
        <v>0</v>
      </c>
      <c r="H143" s="94">
        <v>0</v>
      </c>
      <c r="I143" s="94">
        <f t="shared" si="28"/>
        <v>0</v>
      </c>
    </row>
    <row r="144" spans="2:9" x14ac:dyDescent="0.25">
      <c r="B144" s="98"/>
      <c r="C144" s="100" t="s">
        <v>366</v>
      </c>
      <c r="D144" s="113">
        <v>0</v>
      </c>
      <c r="E144" s="94">
        <v>0</v>
      </c>
      <c r="F144" s="94">
        <v>0</v>
      </c>
      <c r="G144" s="94">
        <v>0</v>
      </c>
      <c r="H144" s="94">
        <v>0</v>
      </c>
      <c r="I144" s="94">
        <f t="shared" si="28"/>
        <v>0</v>
      </c>
    </row>
    <row r="145" spans="2:11" x14ac:dyDescent="0.25">
      <c r="B145" s="98"/>
      <c r="C145" s="100" t="s">
        <v>367</v>
      </c>
      <c r="D145" s="113">
        <v>0</v>
      </c>
      <c r="E145" s="94">
        <v>0</v>
      </c>
      <c r="F145" s="94">
        <v>0</v>
      </c>
      <c r="G145" s="94">
        <v>0</v>
      </c>
      <c r="H145" s="94">
        <v>0</v>
      </c>
      <c r="I145" s="94">
        <f t="shared" si="28"/>
        <v>0</v>
      </c>
    </row>
    <row r="146" spans="2:11" x14ac:dyDescent="0.25">
      <c r="B146" s="98"/>
      <c r="C146" s="107" t="s">
        <v>368</v>
      </c>
      <c r="D146" s="113">
        <v>0</v>
      </c>
      <c r="E146" s="94">
        <v>0</v>
      </c>
      <c r="F146" s="94">
        <v>0</v>
      </c>
      <c r="G146" s="94">
        <v>0</v>
      </c>
      <c r="H146" s="94">
        <v>0</v>
      </c>
      <c r="I146" s="94">
        <f t="shared" si="28"/>
        <v>0</v>
      </c>
    </row>
    <row r="147" spans="2:11" x14ac:dyDescent="0.25">
      <c r="B147" s="552" t="s">
        <v>369</v>
      </c>
      <c r="C147" s="553"/>
      <c r="D147" s="111">
        <f>SUM(D148:D150)</f>
        <v>0</v>
      </c>
      <c r="E147" s="111">
        <f t="shared" ref="E147:I147" si="39">SUM(E148:E150)</f>
        <v>0</v>
      </c>
      <c r="F147" s="111">
        <f t="shared" si="39"/>
        <v>0</v>
      </c>
      <c r="G147" s="111">
        <f t="shared" si="39"/>
        <v>0</v>
      </c>
      <c r="H147" s="111">
        <f t="shared" si="39"/>
        <v>0</v>
      </c>
      <c r="I147" s="111">
        <f t="shared" si="39"/>
        <v>0</v>
      </c>
    </row>
    <row r="148" spans="2:11" x14ac:dyDescent="0.25">
      <c r="B148" s="98"/>
      <c r="C148" s="100" t="s">
        <v>370</v>
      </c>
      <c r="D148" s="113">
        <v>0</v>
      </c>
      <c r="E148" s="94">
        <v>0</v>
      </c>
      <c r="F148" s="94">
        <v>0</v>
      </c>
      <c r="G148" s="94">
        <v>0</v>
      </c>
      <c r="H148" s="94">
        <v>0</v>
      </c>
      <c r="I148" s="94">
        <f t="shared" si="28"/>
        <v>0</v>
      </c>
    </row>
    <row r="149" spans="2:11" x14ac:dyDescent="0.25">
      <c r="B149" s="98"/>
      <c r="C149" s="100" t="s">
        <v>371</v>
      </c>
      <c r="D149" s="113">
        <v>0</v>
      </c>
      <c r="E149" s="94">
        <v>0</v>
      </c>
      <c r="F149" s="94">
        <v>0</v>
      </c>
      <c r="G149" s="94">
        <v>0</v>
      </c>
      <c r="H149" s="94">
        <v>0</v>
      </c>
      <c r="I149" s="94">
        <f t="shared" si="28"/>
        <v>0</v>
      </c>
    </row>
    <row r="150" spans="2:11" x14ac:dyDescent="0.25">
      <c r="B150" s="98"/>
      <c r="C150" s="100" t="s">
        <v>372</v>
      </c>
      <c r="D150" s="113">
        <v>0</v>
      </c>
      <c r="E150" s="94">
        <v>0</v>
      </c>
      <c r="F150" s="94">
        <v>0</v>
      </c>
      <c r="G150" s="94">
        <v>0</v>
      </c>
      <c r="H150" s="94">
        <v>0</v>
      </c>
      <c r="I150" s="94">
        <f t="shared" si="28"/>
        <v>0</v>
      </c>
    </row>
    <row r="151" spans="2:11" x14ac:dyDescent="0.25">
      <c r="B151" s="552" t="s">
        <v>373</v>
      </c>
      <c r="C151" s="553"/>
      <c r="D151" s="111">
        <f>SUM(D152:D158)</f>
        <v>0</v>
      </c>
      <c r="E151" s="111">
        <f t="shared" ref="E151:I151" si="40">SUM(E152:E158)</f>
        <v>0</v>
      </c>
      <c r="F151" s="111">
        <f t="shared" si="40"/>
        <v>0</v>
      </c>
      <c r="G151" s="111">
        <f t="shared" si="40"/>
        <v>0</v>
      </c>
      <c r="H151" s="111">
        <f t="shared" si="40"/>
        <v>0</v>
      </c>
      <c r="I151" s="111">
        <f t="shared" si="40"/>
        <v>0</v>
      </c>
    </row>
    <row r="152" spans="2:11" x14ac:dyDescent="0.25">
      <c r="B152" s="98"/>
      <c r="C152" s="100" t="s">
        <v>374</v>
      </c>
      <c r="D152" s="113">
        <v>0</v>
      </c>
      <c r="E152" s="94">
        <v>0</v>
      </c>
      <c r="F152" s="94">
        <v>0</v>
      </c>
      <c r="G152" s="94">
        <v>0</v>
      </c>
      <c r="H152" s="94">
        <v>0</v>
      </c>
      <c r="I152" s="94">
        <v>0</v>
      </c>
    </row>
    <row r="153" spans="2:11" x14ac:dyDescent="0.25">
      <c r="B153" s="98"/>
      <c r="C153" s="100" t="s">
        <v>375</v>
      </c>
      <c r="D153" s="113">
        <v>0</v>
      </c>
      <c r="E153" s="94">
        <v>0</v>
      </c>
      <c r="F153" s="94">
        <v>0</v>
      </c>
      <c r="G153" s="94">
        <v>0</v>
      </c>
      <c r="H153" s="94">
        <v>0</v>
      </c>
      <c r="I153" s="94">
        <v>0</v>
      </c>
    </row>
    <row r="154" spans="2:11" x14ac:dyDescent="0.25">
      <c r="B154" s="99"/>
      <c r="C154" s="100" t="s">
        <v>376</v>
      </c>
      <c r="D154" s="113">
        <v>0</v>
      </c>
      <c r="E154" s="94">
        <v>0</v>
      </c>
      <c r="F154" s="94">
        <v>0</v>
      </c>
      <c r="G154" s="94">
        <v>0</v>
      </c>
      <c r="H154" s="94">
        <v>0</v>
      </c>
      <c r="I154" s="94">
        <v>0</v>
      </c>
      <c r="K154" s="118"/>
    </row>
    <row r="155" spans="2:11" x14ac:dyDescent="0.25">
      <c r="B155" s="99"/>
      <c r="C155" s="100" t="s">
        <v>377</v>
      </c>
      <c r="D155" s="113">
        <v>0</v>
      </c>
      <c r="E155" s="94">
        <v>0</v>
      </c>
      <c r="F155" s="94">
        <v>0</v>
      </c>
      <c r="G155" s="94">
        <v>0</v>
      </c>
      <c r="H155" s="94">
        <v>0</v>
      </c>
      <c r="I155" s="94">
        <v>0</v>
      </c>
      <c r="K155" s="118"/>
    </row>
    <row r="156" spans="2:11" x14ac:dyDescent="0.25">
      <c r="B156" s="99"/>
      <c r="C156" s="100" t="s">
        <v>378</v>
      </c>
      <c r="D156" s="113">
        <v>0</v>
      </c>
      <c r="E156" s="94">
        <v>0</v>
      </c>
      <c r="F156" s="94">
        <v>0</v>
      </c>
      <c r="G156" s="94">
        <v>0</v>
      </c>
      <c r="H156" s="94">
        <v>0</v>
      </c>
      <c r="I156" s="94">
        <v>0</v>
      </c>
      <c r="K156" s="118"/>
    </row>
    <row r="157" spans="2:11" x14ac:dyDescent="0.25">
      <c r="B157" s="99"/>
      <c r="C157" s="100" t="s">
        <v>379</v>
      </c>
      <c r="D157" s="113">
        <v>0</v>
      </c>
      <c r="E157" s="94">
        <v>0</v>
      </c>
      <c r="F157" s="94">
        <v>0</v>
      </c>
      <c r="G157" s="94">
        <v>0</v>
      </c>
      <c r="H157" s="94">
        <v>0</v>
      </c>
      <c r="I157" s="94">
        <v>0</v>
      </c>
      <c r="K157" s="118"/>
    </row>
    <row r="158" spans="2:11" x14ac:dyDescent="0.25">
      <c r="B158" s="98"/>
      <c r="C158" s="100" t="s">
        <v>380</v>
      </c>
      <c r="D158" s="113">
        <v>0</v>
      </c>
      <c r="E158" s="94">
        <v>0</v>
      </c>
      <c r="F158" s="94">
        <v>0</v>
      </c>
      <c r="G158" s="94">
        <v>0</v>
      </c>
      <c r="H158" s="94">
        <v>0</v>
      </c>
      <c r="I158" s="94">
        <v>0</v>
      </c>
    </row>
    <row r="159" spans="2:11" x14ac:dyDescent="0.25">
      <c r="B159" s="98"/>
      <c r="C159" s="100"/>
      <c r="D159" s="113"/>
      <c r="E159" s="95"/>
      <c r="F159" s="95"/>
      <c r="G159" s="95"/>
      <c r="H159" s="95"/>
      <c r="I159" s="95"/>
    </row>
    <row r="160" spans="2:11" x14ac:dyDescent="0.25">
      <c r="B160" s="554" t="s">
        <v>382</v>
      </c>
      <c r="C160" s="555"/>
      <c r="D160" s="111">
        <f>D10+D85</f>
        <v>263823952</v>
      </c>
      <c r="E160" s="111">
        <f t="shared" ref="E160:H160" si="41">E10+E85</f>
        <v>24315546.239999998</v>
      </c>
      <c r="F160" s="111">
        <f t="shared" si="41"/>
        <v>288139498.24000001</v>
      </c>
      <c r="G160" s="111">
        <f t="shared" si="41"/>
        <v>286588632.02000004</v>
      </c>
      <c r="H160" s="111">
        <f t="shared" si="41"/>
        <v>285616237.02000004</v>
      </c>
      <c r="I160" s="111">
        <f>F160-G160</f>
        <v>1550866.219999969</v>
      </c>
    </row>
    <row r="161" spans="2:10" ht="13.5" thickBot="1" x14ac:dyDescent="0.3">
      <c r="B161" s="101"/>
      <c r="C161" s="108"/>
      <c r="D161" s="109"/>
      <c r="E161" s="110"/>
      <c r="F161" s="110"/>
      <c r="G161" s="110"/>
      <c r="H161" s="110"/>
      <c r="I161" s="110"/>
    </row>
    <row r="162" spans="2:10" ht="6.75" customHeight="1" thickBot="1" x14ac:dyDescent="0.3"/>
    <row r="163" spans="2:10" ht="22.5" customHeight="1" x14ac:dyDescent="0.25">
      <c r="B163" s="119"/>
      <c r="C163" s="120"/>
      <c r="D163" s="120"/>
      <c r="E163" s="120"/>
      <c r="F163" s="120"/>
      <c r="G163" s="120"/>
      <c r="H163" s="120"/>
      <c r="I163" s="121"/>
    </row>
    <row r="164" spans="2:10" x14ac:dyDescent="0.25">
      <c r="B164" s="560" t="s">
        <v>549</v>
      </c>
      <c r="C164" s="561"/>
      <c r="D164" s="122"/>
      <c r="E164" s="123"/>
      <c r="F164" s="122" t="s">
        <v>550</v>
      </c>
      <c r="G164" s="123"/>
      <c r="H164" s="123"/>
      <c r="I164" s="124"/>
      <c r="J164" s="122"/>
    </row>
    <row r="165" spans="2:10" x14ac:dyDescent="0.25">
      <c r="B165" s="556" t="s">
        <v>542</v>
      </c>
      <c r="C165" s="557"/>
      <c r="D165" s="125"/>
      <c r="E165" s="123"/>
      <c r="F165" s="557" t="s">
        <v>543</v>
      </c>
      <c r="G165" s="557"/>
      <c r="H165" s="557"/>
      <c r="I165" s="126"/>
      <c r="J165" s="125"/>
    </row>
    <row r="166" spans="2:10" x14ac:dyDescent="0.25">
      <c r="B166" s="558" t="s">
        <v>544</v>
      </c>
      <c r="C166" s="559"/>
      <c r="D166" s="125"/>
      <c r="E166" s="123"/>
      <c r="F166" s="557" t="s">
        <v>548</v>
      </c>
      <c r="G166" s="557"/>
      <c r="H166" s="557"/>
      <c r="I166" s="126"/>
      <c r="J166" s="125"/>
    </row>
    <row r="167" spans="2:10" ht="28.5" customHeight="1" thickBot="1" x14ac:dyDescent="0.3">
      <c r="B167" s="549" t="s">
        <v>545</v>
      </c>
      <c r="C167" s="550"/>
      <c r="D167" s="550"/>
      <c r="E167" s="550"/>
      <c r="F167" s="550"/>
      <c r="G167" s="550"/>
      <c r="H167" s="550"/>
      <c r="I167" s="551"/>
      <c r="J167" s="127"/>
    </row>
    <row r="168" spans="2:10" ht="15.75" x14ac:dyDescent="0.25">
      <c r="B168" s="128"/>
      <c r="C168" s="128"/>
      <c r="D168" s="128"/>
      <c r="E168" s="128"/>
      <c r="F168" s="128"/>
      <c r="G168" s="128"/>
      <c r="H168" s="128"/>
      <c r="I168" s="128"/>
      <c r="J168" s="128"/>
    </row>
  </sheetData>
  <mergeCells count="36">
    <mergeCell ref="B6:I6"/>
    <mergeCell ref="B7:I7"/>
    <mergeCell ref="B114:C114"/>
    <mergeCell ref="B124:C124"/>
    <mergeCell ref="B134:C134"/>
    <mergeCell ref="B59:C59"/>
    <mergeCell ref="B63:C63"/>
    <mergeCell ref="B72:C72"/>
    <mergeCell ref="B76:C76"/>
    <mergeCell ref="B85:C85"/>
    <mergeCell ref="B2:I2"/>
    <mergeCell ref="B3:I3"/>
    <mergeCell ref="B86:C86"/>
    <mergeCell ref="B94:C94"/>
    <mergeCell ref="B104:C104"/>
    <mergeCell ref="B10:C10"/>
    <mergeCell ref="B11:C11"/>
    <mergeCell ref="B19:C19"/>
    <mergeCell ref="B29:C29"/>
    <mergeCell ref="B39:C39"/>
    <mergeCell ref="B49:C49"/>
    <mergeCell ref="B8:C9"/>
    <mergeCell ref="D8:H8"/>
    <mergeCell ref="I8:I9"/>
    <mergeCell ref="B4:I4"/>
    <mergeCell ref="B5:I5"/>
    <mergeCell ref="B167:I167"/>
    <mergeCell ref="B138:C138"/>
    <mergeCell ref="B147:C147"/>
    <mergeCell ref="B151:C151"/>
    <mergeCell ref="B160:C160"/>
    <mergeCell ref="B165:C165"/>
    <mergeCell ref="B166:C166"/>
    <mergeCell ref="B164:C164"/>
    <mergeCell ref="F165:H165"/>
    <mergeCell ref="F166:H166"/>
  </mergeCells>
  <printOptions horizontalCentered="1" verticalCentered="1"/>
  <pageMargins left="0.27559055118110237" right="0.39370078740157483" top="0.9055118110236221" bottom="1.0236220472440944" header="0.31496062992125984" footer="0.31496062992125984"/>
  <pageSetup scale="78" fitToHeight="10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I55"/>
  <sheetViews>
    <sheetView topLeftCell="A13" workbookViewId="0">
      <selection activeCell="B44" sqref="B44"/>
    </sheetView>
  </sheetViews>
  <sheetFormatPr baseColWidth="10" defaultRowHeight="15.75" x14ac:dyDescent="0.25"/>
  <cols>
    <col min="1" max="1" width="3.140625" style="93" customWidth="1"/>
    <col min="2" max="2" width="23.85546875" style="93" customWidth="1"/>
    <col min="3" max="3" width="16.7109375" style="93" hidden="1" customWidth="1"/>
    <col min="4" max="9" width="12.28515625" style="93" customWidth="1"/>
    <col min="10" max="16384" width="11.42578125" style="93"/>
  </cols>
  <sheetData>
    <row r="2" spans="2:9" x14ac:dyDescent="0.25">
      <c r="B2" s="129" t="s">
        <v>383</v>
      </c>
    </row>
    <row r="3" spans="2:9" x14ac:dyDescent="0.25">
      <c r="B3" s="590" t="s">
        <v>300</v>
      </c>
      <c r="C3" s="590"/>
      <c r="D3" s="590"/>
      <c r="E3" s="590"/>
      <c r="F3" s="590"/>
      <c r="G3" s="590"/>
      <c r="H3" s="590"/>
    </row>
    <row r="4" spans="2:9" ht="16.5" thickBot="1" x14ac:dyDescent="0.3">
      <c r="B4" s="489" t="s">
        <v>384</v>
      </c>
      <c r="C4" s="489"/>
      <c r="D4" s="489"/>
      <c r="E4" s="489"/>
      <c r="F4" s="489"/>
      <c r="G4" s="489"/>
      <c r="H4" s="489"/>
    </row>
    <row r="5" spans="2:9" x14ac:dyDescent="0.25">
      <c r="B5" s="485" t="s">
        <v>569</v>
      </c>
      <c r="C5" s="486"/>
      <c r="D5" s="486"/>
      <c r="E5" s="486"/>
      <c r="F5" s="486"/>
      <c r="G5" s="486"/>
      <c r="H5" s="486"/>
      <c r="I5" s="487"/>
    </row>
    <row r="6" spans="2:9" ht="18" customHeight="1" x14ac:dyDescent="0.25">
      <c r="B6" s="584" t="s">
        <v>563</v>
      </c>
      <c r="C6" s="585"/>
      <c r="D6" s="585"/>
      <c r="E6" s="585"/>
      <c r="F6" s="585"/>
      <c r="G6" s="585"/>
      <c r="H6" s="585"/>
      <c r="I6" s="586"/>
    </row>
    <row r="7" spans="2:9" ht="17.25" customHeight="1" x14ac:dyDescent="0.25">
      <c r="B7" s="584" t="s">
        <v>385</v>
      </c>
      <c r="C7" s="585"/>
      <c r="D7" s="585"/>
      <c r="E7" s="585"/>
      <c r="F7" s="585"/>
      <c r="G7" s="585"/>
      <c r="H7" s="585"/>
      <c r="I7" s="586"/>
    </row>
    <row r="8" spans="2:9" ht="21.75" customHeight="1" thickBot="1" x14ac:dyDescent="0.3">
      <c r="B8" s="584" t="str">
        <f>Formato1!C4</f>
        <v>Del 1 de enero al 31 de Diciembre de 2017</v>
      </c>
      <c r="C8" s="585"/>
      <c r="D8" s="585"/>
      <c r="E8" s="585"/>
      <c r="F8" s="585"/>
      <c r="G8" s="585"/>
      <c r="H8" s="585"/>
      <c r="I8" s="586"/>
    </row>
    <row r="9" spans="2:9" s="139" customFormat="1" ht="13.5" thickBot="1" x14ac:dyDescent="0.3">
      <c r="B9" s="142" t="s">
        <v>2</v>
      </c>
      <c r="C9" s="138"/>
      <c r="D9" s="587" t="s">
        <v>303</v>
      </c>
      <c r="E9" s="588"/>
      <c r="F9" s="588"/>
      <c r="G9" s="588"/>
      <c r="H9" s="589"/>
      <c r="I9" s="575" t="s">
        <v>304</v>
      </c>
    </row>
    <row r="10" spans="2:9" s="139" customFormat="1" ht="26.25" thickBot="1" x14ac:dyDescent="0.3">
      <c r="B10" s="140"/>
      <c r="C10" s="141"/>
      <c r="D10" s="143" t="s">
        <v>188</v>
      </c>
      <c r="E10" s="116" t="s">
        <v>231</v>
      </c>
      <c r="F10" s="116" t="s">
        <v>232</v>
      </c>
      <c r="G10" s="116" t="s">
        <v>189</v>
      </c>
      <c r="H10" s="116" t="s">
        <v>206</v>
      </c>
      <c r="I10" s="576"/>
    </row>
    <row r="11" spans="2:9" ht="19.5" customHeight="1" x14ac:dyDescent="0.25">
      <c r="B11" s="379" t="s">
        <v>386</v>
      </c>
      <c r="C11" s="130"/>
      <c r="D11" s="583">
        <f>SUM(D13:D39)</f>
        <v>263823951</v>
      </c>
      <c r="E11" s="581">
        <f t="shared" ref="E11:I11" si="0">SUM(E13:E39)</f>
        <v>16008041.579999998</v>
      </c>
      <c r="F11" s="581">
        <f t="shared" si="0"/>
        <v>279831992.57999998</v>
      </c>
      <c r="G11" s="581">
        <f t="shared" si="0"/>
        <v>279831992.57999998</v>
      </c>
      <c r="H11" s="581">
        <f t="shared" si="0"/>
        <v>279831992.57999998</v>
      </c>
      <c r="I11" s="581">
        <f t="shared" si="0"/>
        <v>0</v>
      </c>
    </row>
    <row r="12" spans="2:9" ht="15.75" customHeight="1" x14ac:dyDescent="0.25">
      <c r="B12" s="151" t="s">
        <v>387</v>
      </c>
      <c r="C12" s="134"/>
      <c r="D12" s="580"/>
      <c r="E12" s="582"/>
      <c r="F12" s="582"/>
      <c r="G12" s="582"/>
      <c r="H12" s="582"/>
      <c r="I12" s="582"/>
    </row>
    <row r="13" spans="2:9" ht="18" customHeight="1" x14ac:dyDescent="0.25">
      <c r="B13" s="137" t="s">
        <v>725</v>
      </c>
      <c r="C13" s="135"/>
      <c r="D13" s="377">
        <v>1156857.52</v>
      </c>
      <c r="E13" s="377">
        <f>F13-D13</f>
        <v>7782167.4100000001</v>
      </c>
      <c r="F13" s="377">
        <v>8939024.9299999997</v>
      </c>
      <c r="G13" s="377">
        <v>8939024.9299999997</v>
      </c>
      <c r="H13" s="377">
        <v>8939024.9299999997</v>
      </c>
      <c r="I13" s="377">
        <f>F13-G13</f>
        <v>0</v>
      </c>
    </row>
    <row r="14" spans="2:9" ht="18" customHeight="1" x14ac:dyDescent="0.25">
      <c r="B14" s="137" t="s">
        <v>726</v>
      </c>
      <c r="C14" s="135"/>
      <c r="D14" s="377">
        <v>84400</v>
      </c>
      <c r="E14" s="377">
        <f t="shared" ref="E14:E18" si="1">F14-D14</f>
        <v>3940405.95</v>
      </c>
      <c r="F14" s="377">
        <v>4024805.95</v>
      </c>
      <c r="G14" s="377">
        <v>4024805.95</v>
      </c>
      <c r="H14" s="377">
        <v>4024805.95</v>
      </c>
      <c r="I14" s="377">
        <f t="shared" ref="I14:I18" si="2">F14-G14</f>
        <v>0</v>
      </c>
    </row>
    <row r="15" spans="2:9" ht="18" customHeight="1" x14ac:dyDescent="0.25">
      <c r="B15" s="137" t="s">
        <v>727</v>
      </c>
      <c r="C15" s="135"/>
      <c r="D15" s="377">
        <v>148626237.65000001</v>
      </c>
      <c r="E15" s="377">
        <f t="shared" si="1"/>
        <v>-71743309.690000013</v>
      </c>
      <c r="F15" s="377">
        <v>76882927.959999993</v>
      </c>
      <c r="G15" s="377">
        <v>76882927.959999993</v>
      </c>
      <c r="H15" s="377">
        <v>76882927.959999993</v>
      </c>
      <c r="I15" s="377">
        <f t="shared" si="2"/>
        <v>0</v>
      </c>
    </row>
    <row r="16" spans="2:9" ht="18" customHeight="1" x14ac:dyDescent="0.25">
      <c r="B16" s="137" t="s">
        <v>728</v>
      </c>
      <c r="C16" s="135"/>
      <c r="D16" s="377">
        <v>1708051</v>
      </c>
      <c r="E16" s="377">
        <f t="shared" si="1"/>
        <v>26652402</v>
      </c>
      <c r="F16" s="377">
        <v>28360453</v>
      </c>
      <c r="G16" s="377">
        <v>28360453</v>
      </c>
      <c r="H16" s="377">
        <v>28360453</v>
      </c>
      <c r="I16" s="377">
        <f t="shared" si="2"/>
        <v>0</v>
      </c>
    </row>
    <row r="17" spans="2:9" ht="18" customHeight="1" x14ac:dyDescent="0.25">
      <c r="B17" s="137" t="s">
        <v>729</v>
      </c>
      <c r="C17" s="135"/>
      <c r="D17" s="377">
        <v>10255059.699999999</v>
      </c>
      <c r="E17" s="377">
        <f t="shared" si="1"/>
        <v>33957740.200000003</v>
      </c>
      <c r="F17" s="377">
        <v>44212799.899999999</v>
      </c>
      <c r="G17" s="377">
        <v>44212799.899999999</v>
      </c>
      <c r="H17" s="377">
        <v>44212799.899999999</v>
      </c>
      <c r="I17" s="377">
        <f t="shared" si="2"/>
        <v>0</v>
      </c>
    </row>
    <row r="18" spans="2:9" ht="18" customHeight="1" x14ac:dyDescent="0.25">
      <c r="B18" s="137" t="s">
        <v>730</v>
      </c>
      <c r="C18" s="135"/>
      <c r="D18" s="377">
        <v>101993345.13</v>
      </c>
      <c r="E18" s="377">
        <f t="shared" si="1"/>
        <v>15418635.710000008</v>
      </c>
      <c r="F18" s="377">
        <v>117411980.84</v>
      </c>
      <c r="G18" s="377">
        <v>117411980.84</v>
      </c>
      <c r="H18" s="377">
        <v>117411980.84</v>
      </c>
      <c r="I18" s="377">
        <f t="shared" si="2"/>
        <v>0</v>
      </c>
    </row>
    <row r="19" spans="2:9" ht="15.75" customHeight="1" x14ac:dyDescent="0.25">
      <c r="B19" s="137"/>
      <c r="C19" s="135"/>
      <c r="D19" s="145"/>
      <c r="E19" s="145"/>
      <c r="F19" s="145"/>
      <c r="G19" s="145"/>
      <c r="H19" s="145"/>
      <c r="I19" s="145"/>
    </row>
    <row r="20" spans="2:9" hidden="1" x14ac:dyDescent="0.25">
      <c r="B20" s="137"/>
      <c r="C20" s="135"/>
      <c r="D20" s="145"/>
      <c r="E20" s="145"/>
      <c r="F20" s="145"/>
      <c r="G20" s="145"/>
      <c r="H20" s="145"/>
      <c r="I20" s="145"/>
    </row>
    <row r="21" spans="2:9" hidden="1" x14ac:dyDescent="0.25">
      <c r="B21" s="137"/>
      <c r="C21" s="134"/>
      <c r="D21" s="145"/>
      <c r="E21" s="145"/>
      <c r="F21" s="145"/>
      <c r="G21" s="145"/>
      <c r="H21" s="145"/>
      <c r="I21" s="145"/>
    </row>
    <row r="22" spans="2:9" hidden="1" x14ac:dyDescent="0.25">
      <c r="B22" s="137"/>
      <c r="C22" s="134"/>
      <c r="D22" s="145"/>
      <c r="E22" s="145"/>
      <c r="F22" s="145"/>
      <c r="G22" s="145"/>
      <c r="H22" s="145"/>
      <c r="I22" s="145"/>
    </row>
    <row r="23" spans="2:9" ht="15.75" hidden="1" customHeight="1" x14ac:dyDescent="0.25">
      <c r="B23" s="137"/>
      <c r="C23" s="135"/>
      <c r="D23" s="145"/>
      <c r="E23" s="145"/>
      <c r="F23" s="145"/>
      <c r="G23" s="145"/>
      <c r="H23" s="145"/>
      <c r="I23" s="145"/>
    </row>
    <row r="24" spans="2:9" ht="15.75" hidden="1" customHeight="1" x14ac:dyDescent="0.25">
      <c r="B24" s="137"/>
      <c r="C24" s="135"/>
      <c r="D24" s="145"/>
      <c r="E24" s="145"/>
      <c r="F24" s="145"/>
      <c r="G24" s="145"/>
      <c r="H24" s="145"/>
      <c r="I24" s="145"/>
    </row>
    <row r="25" spans="2:9" ht="15.75" hidden="1" customHeight="1" x14ac:dyDescent="0.25">
      <c r="B25" s="137"/>
      <c r="C25" s="135"/>
      <c r="D25" s="145"/>
      <c r="E25" s="145"/>
      <c r="F25" s="145"/>
      <c r="G25" s="145"/>
      <c r="H25" s="145"/>
      <c r="I25" s="145"/>
    </row>
    <row r="26" spans="2:9" ht="15.75" hidden="1" customHeight="1" x14ac:dyDescent="0.25">
      <c r="B26" s="137"/>
      <c r="C26" s="135"/>
      <c r="D26" s="145"/>
      <c r="E26" s="145"/>
      <c r="F26" s="145"/>
      <c r="G26" s="145"/>
      <c r="H26" s="145"/>
      <c r="I26" s="145"/>
    </row>
    <row r="27" spans="2:9" ht="15.75" hidden="1" customHeight="1" x14ac:dyDescent="0.25">
      <c r="B27" s="137"/>
      <c r="C27" s="135"/>
      <c r="D27" s="145"/>
      <c r="E27" s="145"/>
      <c r="F27" s="145"/>
      <c r="G27" s="145"/>
      <c r="H27" s="145"/>
      <c r="I27" s="145"/>
    </row>
    <row r="28" spans="2:9" ht="15.75" hidden="1" customHeight="1" x14ac:dyDescent="0.25">
      <c r="B28" s="137"/>
      <c r="C28" s="135"/>
      <c r="D28" s="145"/>
      <c r="E28" s="145"/>
      <c r="F28" s="145"/>
      <c r="G28" s="145"/>
      <c r="H28" s="145"/>
      <c r="I28" s="145"/>
    </row>
    <row r="29" spans="2:9" ht="15.75" hidden="1" customHeight="1" x14ac:dyDescent="0.25">
      <c r="B29" s="137"/>
      <c r="C29" s="135"/>
      <c r="D29" s="145"/>
      <c r="E29" s="145"/>
      <c r="F29" s="145"/>
      <c r="G29" s="145"/>
      <c r="H29" s="145"/>
      <c r="I29" s="145"/>
    </row>
    <row r="30" spans="2:9" ht="15.75" hidden="1" customHeight="1" x14ac:dyDescent="0.25">
      <c r="B30" s="137"/>
      <c r="C30" s="135"/>
      <c r="D30" s="145"/>
      <c r="E30" s="145"/>
      <c r="F30" s="145"/>
      <c r="G30" s="145"/>
      <c r="H30" s="145"/>
      <c r="I30" s="145"/>
    </row>
    <row r="31" spans="2:9" hidden="1" x14ac:dyDescent="0.25">
      <c r="B31" s="137"/>
      <c r="C31" s="135"/>
      <c r="D31" s="145"/>
      <c r="E31" s="145"/>
      <c r="F31" s="145"/>
      <c r="G31" s="145"/>
      <c r="H31" s="145"/>
      <c r="I31" s="145"/>
    </row>
    <row r="32" spans="2:9" ht="15.75" hidden="1" customHeight="1" x14ac:dyDescent="0.25">
      <c r="B32" s="137"/>
      <c r="C32" s="134"/>
      <c r="D32" s="145"/>
      <c r="E32" s="145"/>
      <c r="F32" s="145"/>
      <c r="G32" s="145"/>
      <c r="H32" s="145"/>
      <c r="I32" s="145"/>
    </row>
    <row r="33" spans="2:9" ht="16.5" hidden="1" thickBot="1" x14ac:dyDescent="0.3">
      <c r="B33" s="137"/>
      <c r="C33" s="136"/>
      <c r="D33" s="145"/>
      <c r="E33" s="145"/>
      <c r="F33" s="145"/>
      <c r="G33" s="145"/>
      <c r="H33" s="145"/>
      <c r="I33" s="145"/>
    </row>
    <row r="34" spans="2:9" hidden="1" x14ac:dyDescent="0.25">
      <c r="B34" s="137"/>
      <c r="C34" s="133"/>
      <c r="D34" s="145"/>
      <c r="E34" s="145"/>
      <c r="F34" s="145"/>
      <c r="G34" s="145"/>
      <c r="H34" s="145"/>
      <c r="I34" s="145"/>
    </row>
    <row r="35" spans="2:9" hidden="1" x14ac:dyDescent="0.25">
      <c r="B35" s="137"/>
      <c r="D35" s="145"/>
      <c r="E35" s="145"/>
      <c r="F35" s="145"/>
      <c r="G35" s="145"/>
      <c r="H35" s="145"/>
      <c r="I35" s="145"/>
    </row>
    <row r="36" spans="2:9" hidden="1" x14ac:dyDescent="0.25">
      <c r="B36" s="137"/>
      <c r="D36" s="145"/>
      <c r="E36" s="145"/>
      <c r="F36" s="145"/>
      <c r="G36" s="145"/>
      <c r="H36" s="145"/>
      <c r="I36" s="145"/>
    </row>
    <row r="37" spans="2:9" hidden="1" x14ac:dyDescent="0.25">
      <c r="B37" s="137"/>
      <c r="D37" s="145"/>
      <c r="E37" s="145"/>
      <c r="F37" s="145"/>
      <c r="G37" s="145"/>
      <c r="H37" s="145"/>
      <c r="I37" s="145"/>
    </row>
    <row r="38" spans="2:9" hidden="1" x14ac:dyDescent="0.25">
      <c r="B38" s="137"/>
      <c r="D38" s="145"/>
      <c r="E38" s="145"/>
      <c r="F38" s="145"/>
      <c r="G38" s="145"/>
      <c r="H38" s="145"/>
      <c r="I38" s="145"/>
    </row>
    <row r="39" spans="2:9" hidden="1" x14ac:dyDescent="0.25">
      <c r="B39" s="137"/>
      <c r="D39" s="145"/>
      <c r="E39" s="145"/>
      <c r="F39" s="145"/>
      <c r="G39" s="145"/>
      <c r="H39" s="145"/>
      <c r="I39" s="145"/>
    </row>
    <row r="40" spans="2:9" ht="15.75" customHeight="1" x14ac:dyDescent="0.25">
      <c r="B40" s="378" t="s">
        <v>388</v>
      </c>
      <c r="D40" s="580">
        <f>SUM(D42:D47)</f>
        <v>0</v>
      </c>
      <c r="E40" s="580">
        <f t="shared" ref="E40:I40" si="3">SUM(E42:E47)</f>
        <v>8307505.2700000005</v>
      </c>
      <c r="F40" s="580">
        <f t="shared" si="3"/>
        <v>8307505.2700000005</v>
      </c>
      <c r="G40" s="580">
        <f t="shared" si="3"/>
        <v>6756639.1699999999</v>
      </c>
      <c r="H40" s="580">
        <f t="shared" si="3"/>
        <v>5784244.1699999999</v>
      </c>
      <c r="I40" s="580">
        <f t="shared" si="3"/>
        <v>1550866.1000000003</v>
      </c>
    </row>
    <row r="41" spans="2:9" ht="15" customHeight="1" x14ac:dyDescent="0.25">
      <c r="B41" s="378" t="s">
        <v>389</v>
      </c>
      <c r="D41" s="580"/>
      <c r="E41" s="580"/>
      <c r="F41" s="580"/>
      <c r="G41" s="580"/>
      <c r="H41" s="580"/>
      <c r="I41" s="580"/>
    </row>
    <row r="42" spans="2:9" ht="20.25" customHeight="1" x14ac:dyDescent="0.25">
      <c r="B42" s="137" t="s">
        <v>725</v>
      </c>
      <c r="D42" s="377"/>
      <c r="E42" s="377">
        <f t="shared" ref="E42:E47" si="4">F42-D42</f>
        <v>0</v>
      </c>
      <c r="F42" s="377">
        <v>0</v>
      </c>
      <c r="G42" s="377">
        <v>0</v>
      </c>
      <c r="H42" s="377">
        <v>0</v>
      </c>
      <c r="I42" s="377">
        <f t="shared" ref="I42" si="5">+F42-H42</f>
        <v>0</v>
      </c>
    </row>
    <row r="43" spans="2:9" ht="20.25" customHeight="1" x14ac:dyDescent="0.25">
      <c r="B43" s="137" t="s">
        <v>726</v>
      </c>
      <c r="D43" s="377"/>
      <c r="E43" s="377">
        <f t="shared" si="4"/>
        <v>0</v>
      </c>
      <c r="F43" s="377">
        <v>0</v>
      </c>
      <c r="G43" s="377">
        <v>0</v>
      </c>
      <c r="H43" s="377">
        <v>0</v>
      </c>
      <c r="I43" s="377">
        <f>F43-G43</f>
        <v>0</v>
      </c>
    </row>
    <row r="44" spans="2:9" ht="20.25" customHeight="1" x14ac:dyDescent="0.25">
      <c r="B44" s="137" t="s">
        <v>731</v>
      </c>
      <c r="D44" s="377"/>
      <c r="E44" s="377">
        <f t="shared" si="4"/>
        <v>105761.88</v>
      </c>
      <c r="F44" s="377">
        <v>105761.88</v>
      </c>
      <c r="G44" s="377">
        <v>52150.22</v>
      </c>
      <c r="H44" s="377">
        <v>52150.22</v>
      </c>
      <c r="I44" s="377">
        <f>F44-G44</f>
        <v>53611.66</v>
      </c>
    </row>
    <row r="45" spans="2:9" ht="20.25" customHeight="1" x14ac:dyDescent="0.25">
      <c r="B45" s="137" t="s">
        <v>728</v>
      </c>
      <c r="D45" s="377"/>
      <c r="E45" s="377">
        <f t="shared" si="4"/>
        <v>619569.02</v>
      </c>
      <c r="F45" s="377">
        <v>619569.02</v>
      </c>
      <c r="G45" s="377">
        <v>616569.02</v>
      </c>
      <c r="H45" s="377">
        <v>616569.02</v>
      </c>
      <c r="I45" s="377">
        <f>F45-G45</f>
        <v>3000</v>
      </c>
    </row>
    <row r="46" spans="2:9" ht="20.25" customHeight="1" x14ac:dyDescent="0.25">
      <c r="B46" s="137" t="s">
        <v>729</v>
      </c>
      <c r="D46" s="377"/>
      <c r="E46" s="377">
        <f t="shared" si="4"/>
        <v>7582174.3700000001</v>
      </c>
      <c r="F46" s="377">
        <v>7582174.3700000001</v>
      </c>
      <c r="G46" s="377">
        <v>6087919.9299999997</v>
      </c>
      <c r="H46" s="377">
        <f>6087919.93-972395</f>
        <v>5115524.93</v>
      </c>
      <c r="I46" s="377">
        <f>F46-G46</f>
        <v>1494254.4400000004</v>
      </c>
    </row>
    <row r="47" spans="2:9" ht="20.25" customHeight="1" x14ac:dyDescent="0.25">
      <c r="B47" s="137" t="s">
        <v>732</v>
      </c>
      <c r="D47" s="377"/>
      <c r="E47" s="377">
        <f t="shared" si="4"/>
        <v>0</v>
      </c>
      <c r="F47" s="377">
        <v>0</v>
      </c>
      <c r="G47" s="377">
        <v>0</v>
      </c>
      <c r="H47" s="377">
        <v>0</v>
      </c>
      <c r="I47" s="377">
        <f>+F47-H47</f>
        <v>0</v>
      </c>
    </row>
    <row r="48" spans="2:9" x14ac:dyDescent="0.25">
      <c r="B48" s="144" t="s">
        <v>382</v>
      </c>
      <c r="D48" s="146">
        <f t="shared" ref="D48:I48" si="6">D11+D40</f>
        <v>263823951</v>
      </c>
      <c r="E48" s="146">
        <f t="shared" si="6"/>
        <v>24315546.849999998</v>
      </c>
      <c r="F48" s="146">
        <f t="shared" si="6"/>
        <v>288139497.84999996</v>
      </c>
      <c r="G48" s="146">
        <f t="shared" si="6"/>
        <v>286588631.75</v>
      </c>
      <c r="H48" s="146">
        <f t="shared" si="6"/>
        <v>285616236.75</v>
      </c>
      <c r="I48" s="146">
        <f t="shared" si="6"/>
        <v>1550866.1000000003</v>
      </c>
    </row>
    <row r="49" spans="2:9" ht="6" customHeight="1" thickBot="1" x14ac:dyDescent="0.3">
      <c r="B49" s="132"/>
      <c r="C49" s="117"/>
      <c r="D49" s="152"/>
      <c r="E49" s="152"/>
      <c r="F49" s="152"/>
      <c r="G49" s="152"/>
      <c r="H49" s="152"/>
      <c r="I49" s="147"/>
    </row>
    <row r="50" spans="2:9" ht="2.25" customHeight="1" thickBot="1" x14ac:dyDescent="0.3"/>
    <row r="51" spans="2:9" x14ac:dyDescent="0.25">
      <c r="B51" s="119"/>
      <c r="C51" s="120"/>
      <c r="D51" s="120"/>
      <c r="E51" s="120"/>
      <c r="F51" s="120"/>
      <c r="G51" s="120"/>
      <c r="H51" s="120"/>
      <c r="I51" s="121"/>
    </row>
    <row r="52" spans="2:9" x14ac:dyDescent="0.25">
      <c r="B52" s="560" t="s">
        <v>549</v>
      </c>
      <c r="C52" s="561"/>
      <c r="D52" s="561"/>
      <c r="E52" s="123"/>
      <c r="G52" s="122" t="s">
        <v>550</v>
      </c>
      <c r="H52" s="123"/>
      <c r="I52" s="124"/>
    </row>
    <row r="53" spans="2:9" ht="23.25" customHeight="1" x14ac:dyDescent="0.25">
      <c r="B53" s="149" t="s">
        <v>542</v>
      </c>
      <c r="C53" s="125"/>
      <c r="D53" s="125"/>
      <c r="E53" s="123"/>
      <c r="G53" s="557" t="s">
        <v>543</v>
      </c>
      <c r="H53" s="557"/>
      <c r="I53" s="579"/>
    </row>
    <row r="54" spans="2:9" ht="11.25" customHeight="1" x14ac:dyDescent="0.25">
      <c r="B54" s="558" t="s">
        <v>544</v>
      </c>
      <c r="C54" s="559"/>
      <c r="D54" s="559"/>
      <c r="E54" s="123"/>
      <c r="G54" s="557" t="s">
        <v>548</v>
      </c>
      <c r="H54" s="557"/>
      <c r="I54" s="579"/>
    </row>
    <row r="55" spans="2:9" ht="27" customHeight="1" thickBot="1" x14ac:dyDescent="0.3">
      <c r="B55" s="549" t="s">
        <v>545</v>
      </c>
      <c r="C55" s="550"/>
      <c r="D55" s="550"/>
      <c r="E55" s="550"/>
      <c r="F55" s="550"/>
      <c r="G55" s="550"/>
      <c r="H55" s="550"/>
      <c r="I55" s="551"/>
    </row>
  </sheetData>
  <mergeCells count="25">
    <mergeCell ref="B8:I8"/>
    <mergeCell ref="D9:H9"/>
    <mergeCell ref="I9:I10"/>
    <mergeCell ref="B3:H3"/>
    <mergeCell ref="B4:H4"/>
    <mergeCell ref="B6:I6"/>
    <mergeCell ref="B7:I7"/>
    <mergeCell ref="B5:I5"/>
    <mergeCell ref="I11:I12"/>
    <mergeCell ref="G11:G12"/>
    <mergeCell ref="H11:H12"/>
    <mergeCell ref="D11:D12"/>
    <mergeCell ref="E11:E12"/>
    <mergeCell ref="F11:F12"/>
    <mergeCell ref="B55:I55"/>
    <mergeCell ref="G53:I53"/>
    <mergeCell ref="G54:I54"/>
    <mergeCell ref="B54:D54"/>
    <mergeCell ref="I40:I41"/>
    <mergeCell ref="B52:D52"/>
    <mergeCell ref="D40:D41"/>
    <mergeCell ref="E40:E41"/>
    <mergeCell ref="F40:F41"/>
    <mergeCell ref="G40:G41"/>
    <mergeCell ref="H40:H41"/>
  </mergeCells>
  <printOptions horizontalCentered="1" verticalCentered="1"/>
  <pageMargins left="0.6692913385826772" right="0.55118110236220474" top="1.2598425196850394" bottom="0.78740157480314965" header="0.31496062992125984" footer="0.31496062992125984"/>
  <pageSetup scale="90" fitToHeight="1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I172"/>
  <sheetViews>
    <sheetView workbookViewId="0">
      <selection activeCell="B4" sqref="B4:H4"/>
    </sheetView>
  </sheetViews>
  <sheetFormatPr baseColWidth="10" defaultRowHeight="15.75" x14ac:dyDescent="0.25"/>
  <cols>
    <col min="1" max="1" width="3.140625" style="1" customWidth="1"/>
    <col min="2" max="2" width="8.42578125" style="1" customWidth="1"/>
    <col min="3" max="3" width="43.28515625" style="1" customWidth="1"/>
    <col min="4" max="9" width="11" style="1" customWidth="1"/>
    <col min="10" max="16384" width="11.42578125" style="1"/>
  </cols>
  <sheetData>
    <row r="1" spans="2:9" x14ac:dyDescent="0.25">
      <c r="B1" s="8" t="s">
        <v>390</v>
      </c>
    </row>
    <row r="2" spans="2:9" x14ac:dyDescent="0.25">
      <c r="B2" s="591" t="s">
        <v>300</v>
      </c>
      <c r="C2" s="591"/>
      <c r="D2" s="591"/>
      <c r="E2" s="591"/>
      <c r="F2" s="591"/>
      <c r="G2" s="591"/>
      <c r="H2" s="591"/>
      <c r="I2" s="591"/>
    </row>
    <row r="3" spans="2:9" ht="16.5" thickBot="1" x14ac:dyDescent="0.3">
      <c r="B3" s="592" t="s">
        <v>391</v>
      </c>
      <c r="C3" s="592"/>
      <c r="D3" s="592"/>
      <c r="E3" s="592"/>
      <c r="F3" s="592"/>
      <c r="G3" s="592"/>
      <c r="H3" s="592"/>
      <c r="I3" s="592"/>
    </row>
    <row r="4" spans="2:9" ht="18" x14ac:dyDescent="0.25">
      <c r="B4" s="604" t="s">
        <v>571</v>
      </c>
      <c r="C4" s="605"/>
      <c r="D4" s="605"/>
      <c r="E4" s="605"/>
      <c r="F4" s="605"/>
      <c r="G4" s="605"/>
      <c r="H4" s="605"/>
      <c r="I4" s="324"/>
    </row>
    <row r="5" spans="2:9" ht="22.5" customHeight="1" x14ac:dyDescent="0.25">
      <c r="B5" s="488" t="s">
        <v>570</v>
      </c>
      <c r="C5" s="489"/>
      <c r="D5" s="489"/>
      <c r="E5" s="489"/>
      <c r="F5" s="489"/>
      <c r="G5" s="489"/>
      <c r="H5" s="489"/>
      <c r="I5" s="578"/>
    </row>
    <row r="6" spans="2:9" ht="22.5" customHeight="1" x14ac:dyDescent="0.25">
      <c r="B6" s="595" t="s">
        <v>392</v>
      </c>
      <c r="C6" s="596"/>
      <c r="D6" s="596"/>
      <c r="E6" s="596"/>
      <c r="F6" s="596"/>
      <c r="G6" s="596"/>
      <c r="H6" s="596"/>
      <c r="I6" s="597"/>
    </row>
    <row r="7" spans="2:9" ht="18.75" thickBot="1" x14ac:dyDescent="0.3">
      <c r="B7" s="598" t="str">
        <f>Formato1!C4</f>
        <v>Del 1 de enero al 31 de Diciembre de 2017</v>
      </c>
      <c r="C7" s="599"/>
      <c r="D7" s="599"/>
      <c r="E7" s="599"/>
      <c r="F7" s="599"/>
      <c r="G7" s="599"/>
      <c r="H7" s="599"/>
      <c r="I7" s="600"/>
    </row>
    <row r="8" spans="2:9" ht="16.5" thickBot="1" x14ac:dyDescent="0.3">
      <c r="B8" s="473" t="s">
        <v>2</v>
      </c>
      <c r="C8" s="474"/>
      <c r="D8" s="601" t="s">
        <v>303</v>
      </c>
      <c r="E8" s="602"/>
      <c r="F8" s="602"/>
      <c r="G8" s="602"/>
      <c r="H8" s="603"/>
      <c r="I8" s="477" t="s">
        <v>304</v>
      </c>
    </row>
    <row r="9" spans="2:9" ht="51.75" thickBot="1" x14ac:dyDescent="0.3">
      <c r="B9" s="475"/>
      <c r="C9" s="476"/>
      <c r="D9" s="87" t="s">
        <v>188</v>
      </c>
      <c r="E9" s="87" t="s">
        <v>305</v>
      </c>
      <c r="F9" s="87" t="s">
        <v>306</v>
      </c>
      <c r="G9" s="87" t="s">
        <v>189</v>
      </c>
      <c r="H9" s="87" t="s">
        <v>206</v>
      </c>
      <c r="I9" s="478"/>
    </row>
    <row r="10" spans="2:9" ht="5.25" customHeight="1" x14ac:dyDescent="0.25">
      <c r="B10" s="608"/>
      <c r="C10" s="609"/>
      <c r="D10" s="9"/>
      <c r="E10" s="9"/>
      <c r="F10" s="9"/>
      <c r="G10" s="9"/>
      <c r="H10" s="9"/>
      <c r="I10" s="9"/>
    </row>
    <row r="11" spans="2:9" ht="16.5" customHeight="1" x14ac:dyDescent="0.25">
      <c r="B11" s="610" t="s">
        <v>393</v>
      </c>
      <c r="C11" s="611"/>
      <c r="D11" s="153">
        <f>D12+D22+D31+D42</f>
        <v>263823952</v>
      </c>
      <c r="E11" s="153">
        <f t="shared" ref="E11:I11" si="0">E12+E22+E31+E42</f>
        <v>16528912</v>
      </c>
      <c r="F11" s="153">
        <f t="shared" si="0"/>
        <v>280352864</v>
      </c>
      <c r="G11" s="153">
        <f t="shared" si="0"/>
        <v>280340159</v>
      </c>
      <c r="H11" s="153">
        <f t="shared" si="0"/>
        <v>280340159</v>
      </c>
      <c r="I11" s="153">
        <f t="shared" si="0"/>
        <v>12705</v>
      </c>
    </row>
    <row r="12" spans="2:9" x14ac:dyDescent="0.25">
      <c r="B12" s="593" t="s">
        <v>394</v>
      </c>
      <c r="C12" s="594"/>
      <c r="D12" s="112">
        <f>SUM(D13:D20)</f>
        <v>0</v>
      </c>
      <c r="E12" s="112">
        <f t="shared" ref="E12:I12" si="1">SUM(E13:E20)</f>
        <v>0</v>
      </c>
      <c r="F12" s="112">
        <f t="shared" si="1"/>
        <v>0</v>
      </c>
      <c r="G12" s="112">
        <f t="shared" si="1"/>
        <v>0</v>
      </c>
      <c r="H12" s="112">
        <f t="shared" si="1"/>
        <v>0</v>
      </c>
      <c r="I12" s="112">
        <f t="shared" si="1"/>
        <v>0</v>
      </c>
    </row>
    <row r="13" spans="2:9" x14ac:dyDescent="0.25">
      <c r="B13" s="381"/>
      <c r="C13" s="382" t="s">
        <v>395</v>
      </c>
      <c r="D13" s="95"/>
      <c r="E13" s="95"/>
      <c r="F13" s="95"/>
      <c r="G13" s="95"/>
      <c r="H13" s="95"/>
      <c r="I13" s="95"/>
    </row>
    <row r="14" spans="2:9" x14ac:dyDescent="0.25">
      <c r="B14" s="381"/>
      <c r="C14" s="382" t="s">
        <v>396</v>
      </c>
      <c r="D14" s="95"/>
      <c r="E14" s="95"/>
      <c r="F14" s="95"/>
      <c r="G14" s="95"/>
      <c r="H14" s="95"/>
      <c r="I14" s="95"/>
    </row>
    <row r="15" spans="2:9" x14ac:dyDescent="0.25">
      <c r="B15" s="381"/>
      <c r="C15" s="382" t="s">
        <v>397</v>
      </c>
      <c r="D15" s="95"/>
      <c r="E15" s="95"/>
      <c r="F15" s="95"/>
      <c r="G15" s="95"/>
      <c r="H15" s="95"/>
      <c r="I15" s="95"/>
    </row>
    <row r="16" spans="2:9" x14ac:dyDescent="0.25">
      <c r="B16" s="381"/>
      <c r="C16" s="382" t="s">
        <v>398</v>
      </c>
      <c r="D16" s="95"/>
      <c r="E16" s="95"/>
      <c r="F16" s="95"/>
      <c r="G16" s="95"/>
      <c r="H16" s="95"/>
      <c r="I16" s="95"/>
    </row>
    <row r="17" spans="2:9" x14ac:dyDescent="0.25">
      <c r="B17" s="381"/>
      <c r="C17" s="382" t="s">
        <v>399</v>
      </c>
      <c r="D17" s="95"/>
      <c r="E17" s="95"/>
      <c r="F17" s="95"/>
      <c r="G17" s="95"/>
      <c r="H17" s="95"/>
      <c r="I17" s="95"/>
    </row>
    <row r="18" spans="2:9" x14ac:dyDescent="0.25">
      <c r="B18" s="381"/>
      <c r="C18" s="382" t="s">
        <v>400</v>
      </c>
      <c r="D18" s="95"/>
      <c r="E18" s="95"/>
      <c r="F18" s="95"/>
      <c r="G18" s="95"/>
      <c r="H18" s="95"/>
      <c r="I18" s="95"/>
    </row>
    <row r="19" spans="2:9" x14ac:dyDescent="0.25">
      <c r="B19" s="381"/>
      <c r="C19" s="382" t="s">
        <v>401</v>
      </c>
      <c r="D19" s="95"/>
      <c r="E19" s="95"/>
      <c r="F19" s="95"/>
      <c r="G19" s="95"/>
      <c r="H19" s="95"/>
      <c r="I19" s="95"/>
    </row>
    <row r="20" spans="2:9" x14ac:dyDescent="0.25">
      <c r="B20" s="381"/>
      <c r="C20" s="382" t="s">
        <v>402</v>
      </c>
      <c r="D20" s="95"/>
      <c r="E20" s="95"/>
      <c r="F20" s="95"/>
      <c r="G20" s="95"/>
      <c r="H20" s="95"/>
      <c r="I20" s="95"/>
    </row>
    <row r="21" spans="2:9" ht="5.25" customHeight="1" x14ac:dyDescent="0.25">
      <c r="B21" s="381"/>
      <c r="C21" s="382"/>
      <c r="D21" s="95"/>
      <c r="E21" s="95"/>
      <c r="F21" s="95"/>
      <c r="G21" s="95"/>
      <c r="H21" s="95"/>
      <c r="I21" s="95"/>
    </row>
    <row r="22" spans="2:9" x14ac:dyDescent="0.25">
      <c r="B22" s="593" t="s">
        <v>403</v>
      </c>
      <c r="C22" s="594"/>
      <c r="D22" s="97">
        <f>SUM(D23:D29)</f>
        <v>263823952</v>
      </c>
      <c r="E22" s="97">
        <f t="shared" ref="E22:I22" si="2">SUM(E23:E29)</f>
        <v>16528912</v>
      </c>
      <c r="F22" s="97">
        <f t="shared" si="2"/>
        <v>280352864</v>
      </c>
      <c r="G22" s="97">
        <f t="shared" si="2"/>
        <v>280340159</v>
      </c>
      <c r="H22" s="97">
        <f t="shared" si="2"/>
        <v>280340159</v>
      </c>
      <c r="I22" s="97">
        <f t="shared" si="2"/>
        <v>12705</v>
      </c>
    </row>
    <row r="23" spans="2:9" x14ac:dyDescent="0.25">
      <c r="B23" s="381"/>
      <c r="C23" s="382" t="s">
        <v>404</v>
      </c>
      <c r="D23" s="95"/>
      <c r="E23" s="95"/>
      <c r="F23" s="95"/>
      <c r="G23" s="95"/>
      <c r="H23" s="95"/>
      <c r="I23" s="95"/>
    </row>
    <row r="24" spans="2:9" x14ac:dyDescent="0.25">
      <c r="B24" s="381"/>
      <c r="C24" s="382" t="s">
        <v>405</v>
      </c>
      <c r="D24" s="95"/>
      <c r="E24" s="95"/>
      <c r="F24" s="95"/>
      <c r="G24" s="95"/>
      <c r="H24" s="95"/>
      <c r="I24" s="95"/>
    </row>
    <row r="25" spans="2:9" x14ac:dyDescent="0.25">
      <c r="B25" s="381"/>
      <c r="C25" s="382" t="s">
        <v>406</v>
      </c>
      <c r="D25" s="95"/>
      <c r="E25" s="95"/>
      <c r="F25" s="95"/>
      <c r="G25" s="95"/>
      <c r="H25" s="95"/>
      <c r="I25" s="95"/>
    </row>
    <row r="26" spans="2:9" x14ac:dyDescent="0.25">
      <c r="B26" s="381"/>
      <c r="C26" s="382" t="s">
        <v>407</v>
      </c>
      <c r="D26" s="95"/>
      <c r="E26" s="95"/>
      <c r="F26" s="95"/>
      <c r="G26" s="95"/>
      <c r="H26" s="95"/>
      <c r="I26" s="95"/>
    </row>
    <row r="27" spans="2:9" x14ac:dyDescent="0.25">
      <c r="B27" s="381"/>
      <c r="C27" s="382" t="s">
        <v>408</v>
      </c>
      <c r="D27" s="94">
        <v>263823952</v>
      </c>
      <c r="E27" s="94">
        <v>16528912</v>
      </c>
      <c r="F27" s="94">
        <v>280352864</v>
      </c>
      <c r="G27" s="94">
        <v>280340159</v>
      </c>
      <c r="H27" s="94">
        <v>280340159</v>
      </c>
      <c r="I27" s="94">
        <f>F27-G27</f>
        <v>12705</v>
      </c>
    </row>
    <row r="28" spans="2:9" x14ac:dyDescent="0.25">
      <c r="B28" s="381"/>
      <c r="C28" s="382" t="s">
        <v>409</v>
      </c>
      <c r="D28" s="95"/>
      <c r="E28" s="95"/>
      <c r="F28" s="95"/>
      <c r="G28" s="95"/>
      <c r="H28" s="95"/>
      <c r="I28" s="95"/>
    </row>
    <row r="29" spans="2:9" x14ac:dyDescent="0.25">
      <c r="B29" s="381"/>
      <c r="C29" s="382" t="s">
        <v>410</v>
      </c>
      <c r="D29" s="95"/>
      <c r="E29" s="95"/>
      <c r="F29" s="95"/>
      <c r="G29" s="95"/>
      <c r="H29" s="95"/>
      <c r="I29" s="95"/>
    </row>
    <row r="30" spans="2:9" ht="3" customHeight="1" x14ac:dyDescent="0.25">
      <c r="B30" s="381"/>
      <c r="C30" s="382"/>
      <c r="D30" s="95"/>
      <c r="E30" s="95"/>
      <c r="F30" s="95"/>
      <c r="G30" s="95"/>
      <c r="H30" s="95"/>
      <c r="I30" s="95"/>
    </row>
    <row r="31" spans="2:9" x14ac:dyDescent="0.25">
      <c r="B31" s="593" t="s">
        <v>411</v>
      </c>
      <c r="C31" s="594"/>
      <c r="D31" s="97">
        <f>SUM(D32:D40)</f>
        <v>0</v>
      </c>
      <c r="E31" s="97">
        <f t="shared" ref="E31:I31" si="3">SUM(E32:E40)</f>
        <v>0</v>
      </c>
      <c r="F31" s="97">
        <f t="shared" si="3"/>
        <v>0</v>
      </c>
      <c r="G31" s="97">
        <f t="shared" si="3"/>
        <v>0</v>
      </c>
      <c r="H31" s="97">
        <f t="shared" si="3"/>
        <v>0</v>
      </c>
      <c r="I31" s="97">
        <f t="shared" si="3"/>
        <v>0</v>
      </c>
    </row>
    <row r="32" spans="2:9" ht="31.5" x14ac:dyDescent="0.25">
      <c r="B32" s="381"/>
      <c r="C32" s="383" t="s">
        <v>412</v>
      </c>
      <c r="D32" s="95"/>
      <c r="E32" s="95"/>
      <c r="F32" s="95"/>
      <c r="G32" s="95"/>
      <c r="H32" s="95"/>
      <c r="I32" s="95"/>
    </row>
    <row r="33" spans="2:9" x14ac:dyDescent="0.25">
      <c r="B33" s="381"/>
      <c r="C33" s="382" t="s">
        <v>413</v>
      </c>
      <c r="D33" s="95"/>
      <c r="E33" s="95"/>
      <c r="F33" s="95"/>
      <c r="G33" s="95"/>
      <c r="H33" s="95"/>
      <c r="I33" s="95"/>
    </row>
    <row r="34" spans="2:9" x14ac:dyDescent="0.25">
      <c r="B34" s="381"/>
      <c r="C34" s="382" t="s">
        <v>414</v>
      </c>
      <c r="D34" s="95"/>
      <c r="E34" s="95"/>
      <c r="F34" s="95"/>
      <c r="G34" s="95"/>
      <c r="H34" s="95"/>
      <c r="I34" s="95"/>
    </row>
    <row r="35" spans="2:9" x14ac:dyDescent="0.25">
      <c r="B35" s="381"/>
      <c r="C35" s="382" t="s">
        <v>415</v>
      </c>
      <c r="D35" s="95"/>
      <c r="E35" s="95"/>
      <c r="F35" s="95"/>
      <c r="G35" s="95"/>
      <c r="H35" s="95"/>
      <c r="I35" s="95"/>
    </row>
    <row r="36" spans="2:9" x14ac:dyDescent="0.25">
      <c r="B36" s="381"/>
      <c r="C36" s="382" t="s">
        <v>416</v>
      </c>
      <c r="D36" s="95"/>
      <c r="E36" s="95"/>
      <c r="F36" s="95"/>
      <c r="G36" s="95"/>
      <c r="H36" s="95"/>
      <c r="I36" s="95"/>
    </row>
    <row r="37" spans="2:9" x14ac:dyDescent="0.25">
      <c r="B37" s="381"/>
      <c r="C37" s="382" t="s">
        <v>417</v>
      </c>
      <c r="D37" s="95"/>
      <c r="E37" s="95"/>
      <c r="F37" s="95"/>
      <c r="G37" s="95"/>
      <c r="H37" s="95"/>
      <c r="I37" s="95"/>
    </row>
    <row r="38" spans="2:9" x14ac:dyDescent="0.25">
      <c r="B38" s="381"/>
      <c r="C38" s="382" t="s">
        <v>418</v>
      </c>
      <c r="D38" s="95"/>
      <c r="E38" s="95"/>
      <c r="F38" s="95"/>
      <c r="G38" s="95"/>
      <c r="H38" s="95"/>
      <c r="I38" s="95"/>
    </row>
    <row r="39" spans="2:9" x14ac:dyDescent="0.25">
      <c r="B39" s="381"/>
      <c r="C39" s="382" t="s">
        <v>419</v>
      </c>
      <c r="D39" s="95"/>
      <c r="E39" s="95"/>
      <c r="F39" s="95"/>
      <c r="G39" s="95"/>
      <c r="H39" s="95"/>
      <c r="I39" s="95"/>
    </row>
    <row r="40" spans="2:9" x14ac:dyDescent="0.25">
      <c r="B40" s="381"/>
      <c r="C40" s="382" t="s">
        <v>420</v>
      </c>
      <c r="D40" s="95"/>
      <c r="E40" s="95"/>
      <c r="F40" s="95"/>
      <c r="G40" s="95"/>
      <c r="H40" s="95"/>
      <c r="I40" s="95"/>
    </row>
    <row r="41" spans="2:9" ht="4.5" customHeight="1" x14ac:dyDescent="0.25">
      <c r="B41" s="381"/>
      <c r="C41" s="382"/>
      <c r="D41" s="95"/>
      <c r="E41" s="95"/>
      <c r="F41" s="95"/>
      <c r="G41" s="95"/>
      <c r="H41" s="95"/>
      <c r="I41" s="95"/>
    </row>
    <row r="42" spans="2:9" x14ac:dyDescent="0.25">
      <c r="B42" s="367" t="s">
        <v>421</v>
      </c>
      <c r="C42" s="134"/>
      <c r="D42" s="112">
        <f>SUM(D43:D46)</f>
        <v>0</v>
      </c>
      <c r="E42" s="112">
        <f t="shared" ref="E42:I42" si="4">SUM(E43:E46)</f>
        <v>0</v>
      </c>
      <c r="F42" s="112">
        <f t="shared" si="4"/>
        <v>0</v>
      </c>
      <c r="G42" s="112">
        <f t="shared" si="4"/>
        <v>0</v>
      </c>
      <c r="H42" s="112">
        <f t="shared" si="4"/>
        <v>0</v>
      </c>
      <c r="I42" s="112">
        <f t="shared" si="4"/>
        <v>0</v>
      </c>
    </row>
    <row r="43" spans="2:9" ht="31.5" x14ac:dyDescent="0.25">
      <c r="B43" s="381"/>
      <c r="C43" s="383" t="s">
        <v>422</v>
      </c>
      <c r="D43" s="95"/>
      <c r="E43" s="95"/>
      <c r="F43" s="95"/>
      <c r="G43" s="95"/>
      <c r="H43" s="95"/>
      <c r="I43" s="95"/>
    </row>
    <row r="44" spans="2:9" ht="47.25" x14ac:dyDescent="0.25">
      <c r="B44" s="381"/>
      <c r="C44" s="383" t="s">
        <v>423</v>
      </c>
      <c r="D44" s="95"/>
      <c r="E44" s="95"/>
      <c r="F44" s="95"/>
      <c r="G44" s="95"/>
      <c r="H44" s="95"/>
      <c r="I44" s="95"/>
    </row>
    <row r="45" spans="2:9" x14ac:dyDescent="0.25">
      <c r="B45" s="381"/>
      <c r="C45" s="382" t="s">
        <v>424</v>
      </c>
      <c r="D45" s="95"/>
      <c r="E45" s="95"/>
      <c r="F45" s="95"/>
      <c r="G45" s="95"/>
      <c r="H45" s="95"/>
      <c r="I45" s="95"/>
    </row>
    <row r="46" spans="2:9" x14ac:dyDescent="0.25">
      <c r="B46" s="381"/>
      <c r="C46" s="382" t="s">
        <v>425</v>
      </c>
      <c r="D46" s="95"/>
      <c r="E46" s="95"/>
      <c r="F46" s="95"/>
      <c r="G46" s="95"/>
      <c r="H46" s="95"/>
      <c r="I46" s="95"/>
    </row>
    <row r="47" spans="2:9" ht="3.75" customHeight="1" x14ac:dyDescent="0.25">
      <c r="B47" s="381"/>
      <c r="C47" s="382"/>
      <c r="D47" s="95"/>
      <c r="E47" s="95"/>
      <c r="F47" s="95"/>
      <c r="G47" s="95"/>
      <c r="H47" s="95"/>
      <c r="I47" s="95"/>
    </row>
    <row r="48" spans="2:9" x14ac:dyDescent="0.25">
      <c r="B48" s="593" t="s">
        <v>426</v>
      </c>
      <c r="C48" s="594"/>
      <c r="D48" s="97">
        <f>D49+D59+D68+D79</f>
        <v>0</v>
      </c>
      <c r="E48" s="97">
        <f t="shared" ref="E48:I48" si="5">E49+E59+E68+E79</f>
        <v>7786634</v>
      </c>
      <c r="F48" s="97">
        <f t="shared" si="5"/>
        <v>7786634</v>
      </c>
      <c r="G48" s="97">
        <f t="shared" si="5"/>
        <v>6248473</v>
      </c>
      <c r="H48" s="97">
        <f t="shared" si="5"/>
        <v>0</v>
      </c>
      <c r="I48" s="97">
        <f t="shared" si="5"/>
        <v>1538161</v>
      </c>
    </row>
    <row r="49" spans="2:9" x14ac:dyDescent="0.25">
      <c r="B49" s="593" t="s">
        <v>394</v>
      </c>
      <c r="C49" s="594"/>
      <c r="D49" s="112">
        <f>SUM(D50:D57)</f>
        <v>0</v>
      </c>
      <c r="E49" s="112">
        <f t="shared" ref="E49:I49" si="6">SUM(E50:E57)</f>
        <v>0</v>
      </c>
      <c r="F49" s="112">
        <f t="shared" si="6"/>
        <v>0</v>
      </c>
      <c r="G49" s="112">
        <f t="shared" si="6"/>
        <v>0</v>
      </c>
      <c r="H49" s="112">
        <f t="shared" si="6"/>
        <v>0</v>
      </c>
      <c r="I49" s="112">
        <f t="shared" si="6"/>
        <v>0</v>
      </c>
    </row>
    <row r="50" spans="2:9" x14ac:dyDescent="0.25">
      <c r="B50" s="381"/>
      <c r="C50" s="382" t="s">
        <v>395</v>
      </c>
      <c r="D50" s="95"/>
      <c r="E50" s="95"/>
      <c r="F50" s="95"/>
      <c r="G50" s="95"/>
      <c r="H50" s="95"/>
      <c r="I50" s="95"/>
    </row>
    <row r="51" spans="2:9" x14ac:dyDescent="0.25">
      <c r="B51" s="381"/>
      <c r="C51" s="382" t="s">
        <v>396</v>
      </c>
      <c r="D51" s="95"/>
      <c r="E51" s="95"/>
      <c r="F51" s="95"/>
      <c r="G51" s="95"/>
      <c r="H51" s="95"/>
      <c r="I51" s="95"/>
    </row>
    <row r="52" spans="2:9" x14ac:dyDescent="0.25">
      <c r="B52" s="381"/>
      <c r="C52" s="382" t="s">
        <v>397</v>
      </c>
      <c r="D52" s="95"/>
      <c r="E52" s="95"/>
      <c r="F52" s="95"/>
      <c r="G52" s="95"/>
      <c r="H52" s="95"/>
      <c r="I52" s="95"/>
    </row>
    <row r="53" spans="2:9" x14ac:dyDescent="0.25">
      <c r="B53" s="381"/>
      <c r="C53" s="382" t="s">
        <v>398</v>
      </c>
      <c r="D53" s="95"/>
      <c r="E53" s="95"/>
      <c r="F53" s="95"/>
      <c r="G53" s="95"/>
      <c r="H53" s="95"/>
      <c r="I53" s="95"/>
    </row>
    <row r="54" spans="2:9" x14ac:dyDescent="0.25">
      <c r="B54" s="381"/>
      <c r="C54" s="382" t="s">
        <v>399</v>
      </c>
      <c r="D54" s="95"/>
      <c r="E54" s="95"/>
      <c r="F54" s="95"/>
      <c r="G54" s="95"/>
      <c r="H54" s="95"/>
      <c r="I54" s="95"/>
    </row>
    <row r="55" spans="2:9" x14ac:dyDescent="0.25">
      <c r="B55" s="381"/>
      <c r="C55" s="382" t="s">
        <v>400</v>
      </c>
      <c r="D55" s="95"/>
      <c r="E55" s="95"/>
      <c r="F55" s="95"/>
      <c r="G55" s="95"/>
      <c r="H55" s="95"/>
      <c r="I55" s="95"/>
    </row>
    <row r="56" spans="2:9" x14ac:dyDescent="0.25">
      <c r="B56" s="381"/>
      <c r="C56" s="382" t="s">
        <v>401</v>
      </c>
      <c r="D56" s="95"/>
      <c r="E56" s="95"/>
      <c r="F56" s="95"/>
      <c r="G56" s="95"/>
      <c r="H56" s="95"/>
      <c r="I56" s="95"/>
    </row>
    <row r="57" spans="2:9" x14ac:dyDescent="0.25">
      <c r="B57" s="381"/>
      <c r="C57" s="382" t="s">
        <v>402</v>
      </c>
      <c r="D57" s="95"/>
      <c r="E57" s="95"/>
      <c r="F57" s="95"/>
      <c r="G57" s="95"/>
      <c r="H57" s="95"/>
      <c r="I57" s="95"/>
    </row>
    <row r="58" spans="2:9" ht="5.25" customHeight="1" x14ac:dyDescent="0.25">
      <c r="B58" s="381"/>
      <c r="C58" s="382"/>
      <c r="D58" s="95"/>
      <c r="E58" s="95"/>
      <c r="F58" s="95"/>
      <c r="G58" s="95"/>
      <c r="H58" s="95"/>
      <c r="I58" s="95"/>
    </row>
    <row r="59" spans="2:9" x14ac:dyDescent="0.25">
      <c r="B59" s="593" t="s">
        <v>403</v>
      </c>
      <c r="C59" s="594"/>
      <c r="D59" s="97">
        <f>SUM(D60:D66)</f>
        <v>0</v>
      </c>
      <c r="E59" s="97">
        <f t="shared" ref="E59:I59" si="7">SUM(E60:E66)</f>
        <v>7786634</v>
      </c>
      <c r="F59" s="97">
        <f t="shared" si="7"/>
        <v>7786634</v>
      </c>
      <c r="G59" s="97">
        <f t="shared" si="7"/>
        <v>6248473</v>
      </c>
      <c r="H59" s="97">
        <f t="shared" si="7"/>
        <v>0</v>
      </c>
      <c r="I59" s="97">
        <f t="shared" si="7"/>
        <v>1538161</v>
      </c>
    </row>
    <row r="60" spans="2:9" x14ac:dyDescent="0.25">
      <c r="B60" s="381"/>
      <c r="C60" s="382" t="s">
        <v>404</v>
      </c>
      <c r="D60" s="95"/>
      <c r="E60" s="95"/>
      <c r="F60" s="95"/>
      <c r="G60" s="95"/>
      <c r="H60" s="95"/>
      <c r="I60" s="95"/>
    </row>
    <row r="61" spans="2:9" x14ac:dyDescent="0.25">
      <c r="B61" s="381"/>
      <c r="C61" s="382" t="s">
        <v>405</v>
      </c>
      <c r="D61" s="95"/>
      <c r="E61" s="95"/>
      <c r="F61" s="95"/>
      <c r="G61" s="95"/>
      <c r="H61" s="95"/>
      <c r="I61" s="95"/>
    </row>
    <row r="62" spans="2:9" x14ac:dyDescent="0.25">
      <c r="B62" s="381"/>
      <c r="C62" s="382" t="s">
        <v>406</v>
      </c>
      <c r="D62" s="95"/>
      <c r="E62" s="95"/>
      <c r="F62" s="95"/>
      <c r="G62" s="95"/>
      <c r="H62" s="95"/>
      <c r="I62" s="95"/>
    </row>
    <row r="63" spans="2:9" x14ac:dyDescent="0.25">
      <c r="B63" s="381"/>
      <c r="C63" s="382" t="s">
        <v>407</v>
      </c>
      <c r="D63" s="95"/>
      <c r="E63" s="95"/>
      <c r="F63" s="95"/>
      <c r="G63" s="95"/>
      <c r="H63" s="95"/>
      <c r="I63" s="95"/>
    </row>
    <row r="64" spans="2:9" x14ac:dyDescent="0.25">
      <c r="B64" s="381"/>
      <c r="C64" s="382" t="s">
        <v>408</v>
      </c>
      <c r="D64" s="92">
        <v>0</v>
      </c>
      <c r="E64" s="92">
        <v>7786634</v>
      </c>
      <c r="F64" s="92">
        <v>7786634</v>
      </c>
      <c r="G64" s="92">
        <v>6248473</v>
      </c>
      <c r="H64" s="92">
        <v>0</v>
      </c>
      <c r="I64" s="92">
        <f>F64-G64</f>
        <v>1538161</v>
      </c>
    </row>
    <row r="65" spans="2:9" x14ac:dyDescent="0.25">
      <c r="B65" s="381"/>
      <c r="C65" s="382" t="s">
        <v>409</v>
      </c>
      <c r="D65" s="95"/>
      <c r="E65" s="95"/>
      <c r="F65" s="95"/>
      <c r="G65" s="95"/>
      <c r="H65" s="95"/>
      <c r="I65" s="95"/>
    </row>
    <row r="66" spans="2:9" x14ac:dyDescent="0.25">
      <c r="B66" s="381"/>
      <c r="C66" s="382" t="s">
        <v>410</v>
      </c>
      <c r="D66" s="95"/>
      <c r="E66" s="95"/>
      <c r="F66" s="95"/>
      <c r="G66" s="95"/>
      <c r="H66" s="95"/>
      <c r="I66" s="95"/>
    </row>
    <row r="67" spans="2:9" ht="6" customHeight="1" x14ac:dyDescent="0.25">
      <c r="B67" s="381"/>
      <c r="C67" s="382"/>
      <c r="D67" s="95"/>
      <c r="E67" s="95"/>
      <c r="F67" s="95"/>
      <c r="G67" s="95"/>
      <c r="H67" s="95"/>
      <c r="I67" s="95"/>
    </row>
    <row r="68" spans="2:9" x14ac:dyDescent="0.25">
      <c r="B68" s="593" t="s">
        <v>411</v>
      </c>
      <c r="C68" s="594"/>
      <c r="D68" s="97">
        <f>SUM(D69:D77)</f>
        <v>0</v>
      </c>
      <c r="E68" s="97">
        <f t="shared" ref="E68:I68" si="8">SUM(E69:E77)</f>
        <v>0</v>
      </c>
      <c r="F68" s="97">
        <f t="shared" si="8"/>
        <v>0</v>
      </c>
      <c r="G68" s="97">
        <f t="shared" si="8"/>
        <v>0</v>
      </c>
      <c r="H68" s="97">
        <f t="shared" si="8"/>
        <v>0</v>
      </c>
      <c r="I68" s="97">
        <f t="shared" si="8"/>
        <v>0</v>
      </c>
    </row>
    <row r="69" spans="2:9" ht="31.5" x14ac:dyDescent="0.25">
      <c r="B69" s="381"/>
      <c r="C69" s="383" t="s">
        <v>412</v>
      </c>
      <c r="D69" s="95"/>
      <c r="E69" s="95"/>
      <c r="F69" s="95"/>
      <c r="G69" s="95"/>
      <c r="H69" s="95"/>
      <c r="I69" s="95"/>
    </row>
    <row r="70" spans="2:9" x14ac:dyDescent="0.25">
      <c r="B70" s="381"/>
      <c r="C70" s="382" t="s">
        <v>413</v>
      </c>
      <c r="D70" s="95"/>
      <c r="E70" s="95"/>
      <c r="F70" s="95"/>
      <c r="G70" s="95"/>
      <c r="H70" s="95"/>
      <c r="I70" s="95"/>
    </row>
    <row r="71" spans="2:9" x14ac:dyDescent="0.25">
      <c r="B71" s="381"/>
      <c r="C71" s="382" t="s">
        <v>414</v>
      </c>
      <c r="D71" s="95"/>
      <c r="E71" s="95"/>
      <c r="F71" s="95"/>
      <c r="G71" s="95"/>
      <c r="H71" s="95"/>
      <c r="I71" s="95"/>
    </row>
    <row r="72" spans="2:9" x14ac:dyDescent="0.25">
      <c r="B72" s="381"/>
      <c r="C72" s="382" t="s">
        <v>415</v>
      </c>
      <c r="D72" s="95"/>
      <c r="E72" s="95"/>
      <c r="F72" s="95"/>
      <c r="G72" s="95"/>
      <c r="H72" s="95"/>
      <c r="I72" s="95"/>
    </row>
    <row r="73" spans="2:9" x14ac:dyDescent="0.25">
      <c r="B73" s="381"/>
      <c r="C73" s="382" t="s">
        <v>416</v>
      </c>
      <c r="D73" s="95"/>
      <c r="E73" s="95"/>
      <c r="F73" s="95"/>
      <c r="G73" s="95"/>
      <c r="H73" s="95"/>
      <c r="I73" s="95"/>
    </row>
    <row r="74" spans="2:9" x14ac:dyDescent="0.25">
      <c r="B74" s="381"/>
      <c r="C74" s="382" t="s">
        <v>417</v>
      </c>
      <c r="D74" s="95"/>
      <c r="E74" s="95"/>
      <c r="F74" s="95"/>
      <c r="G74" s="95"/>
      <c r="H74" s="95"/>
      <c r="I74" s="95"/>
    </row>
    <row r="75" spans="2:9" x14ac:dyDescent="0.25">
      <c r="B75" s="381"/>
      <c r="C75" s="382" t="s">
        <v>418</v>
      </c>
      <c r="D75" s="95"/>
      <c r="E75" s="95"/>
      <c r="F75" s="95"/>
      <c r="G75" s="95"/>
      <c r="H75" s="95"/>
      <c r="I75" s="95"/>
    </row>
    <row r="76" spans="2:9" x14ac:dyDescent="0.25">
      <c r="B76" s="381"/>
      <c r="C76" s="382" t="s">
        <v>419</v>
      </c>
      <c r="D76" s="95"/>
      <c r="E76" s="95"/>
      <c r="F76" s="95"/>
      <c r="G76" s="95"/>
      <c r="H76" s="95"/>
      <c r="I76" s="95"/>
    </row>
    <row r="77" spans="2:9" x14ac:dyDescent="0.25">
      <c r="B77" s="381"/>
      <c r="C77" s="382" t="s">
        <v>420</v>
      </c>
      <c r="D77" s="95"/>
      <c r="E77" s="95"/>
      <c r="F77" s="95"/>
      <c r="G77" s="95"/>
      <c r="H77" s="95"/>
      <c r="I77" s="95"/>
    </row>
    <row r="78" spans="2:9" ht="5.25" customHeight="1" x14ac:dyDescent="0.25">
      <c r="B78" s="381"/>
      <c r="C78" s="382"/>
      <c r="D78" s="95"/>
      <c r="E78" s="95"/>
      <c r="F78" s="95"/>
      <c r="G78" s="95"/>
      <c r="H78" s="95"/>
      <c r="I78" s="95"/>
    </row>
    <row r="79" spans="2:9" x14ac:dyDescent="0.25">
      <c r="B79" s="593" t="s">
        <v>421</v>
      </c>
      <c r="C79" s="594"/>
      <c r="D79" s="97">
        <f>SUM(D80:D83)</f>
        <v>0</v>
      </c>
      <c r="E79" s="97">
        <f t="shared" ref="E79:I79" si="9">SUM(E80:E83)</f>
        <v>0</v>
      </c>
      <c r="F79" s="97">
        <f t="shared" si="9"/>
        <v>0</v>
      </c>
      <c r="G79" s="97">
        <f t="shared" si="9"/>
        <v>0</v>
      </c>
      <c r="H79" s="97">
        <f t="shared" si="9"/>
        <v>0</v>
      </c>
      <c r="I79" s="97">
        <f t="shared" si="9"/>
        <v>0</v>
      </c>
    </row>
    <row r="80" spans="2:9" ht="31.5" x14ac:dyDescent="0.25">
      <c r="B80" s="381"/>
      <c r="C80" s="383" t="s">
        <v>422</v>
      </c>
      <c r="D80" s="95"/>
      <c r="E80" s="95"/>
      <c r="F80" s="95"/>
      <c r="G80" s="95"/>
      <c r="H80" s="95"/>
      <c r="I80" s="95"/>
    </row>
    <row r="81" spans="2:9" ht="47.25" x14ac:dyDescent="0.25">
      <c r="B81" s="381"/>
      <c r="C81" s="383" t="s">
        <v>423</v>
      </c>
      <c r="D81" s="95"/>
      <c r="E81" s="95"/>
      <c r="F81" s="95"/>
      <c r="G81" s="95"/>
      <c r="H81" s="95"/>
      <c r="I81" s="95"/>
    </row>
    <row r="82" spans="2:9" x14ac:dyDescent="0.25">
      <c r="B82" s="381"/>
      <c r="C82" s="382" t="s">
        <v>424</v>
      </c>
      <c r="D82" s="95"/>
      <c r="E82" s="95"/>
      <c r="F82" s="95"/>
      <c r="G82" s="95"/>
      <c r="H82" s="95"/>
      <c r="I82" s="95"/>
    </row>
    <row r="83" spans="2:9" x14ac:dyDescent="0.25">
      <c r="B83" s="381"/>
      <c r="C83" s="382" t="s">
        <v>425</v>
      </c>
      <c r="D83" s="95"/>
      <c r="E83" s="95"/>
      <c r="F83" s="95"/>
      <c r="G83" s="95"/>
      <c r="H83" s="95"/>
      <c r="I83" s="95"/>
    </row>
    <row r="84" spans="2:9" ht="6.75" customHeight="1" x14ac:dyDescent="0.25">
      <c r="B84" s="381"/>
      <c r="C84" s="382"/>
      <c r="D84" s="95"/>
      <c r="E84" s="95"/>
      <c r="F84" s="95"/>
      <c r="G84" s="95"/>
      <c r="H84" s="95"/>
      <c r="I84" s="95"/>
    </row>
    <row r="85" spans="2:9" ht="23.25" customHeight="1" x14ac:dyDescent="0.25">
      <c r="B85" s="606" t="s">
        <v>382</v>
      </c>
      <c r="C85" s="607"/>
      <c r="D85" s="380">
        <f>D11+D48</f>
        <v>263823952</v>
      </c>
      <c r="E85" s="380">
        <f t="shared" ref="E85:I85" si="10">E11+E48</f>
        <v>24315546</v>
      </c>
      <c r="F85" s="380">
        <f t="shared" si="10"/>
        <v>288139498</v>
      </c>
      <c r="G85" s="380">
        <f t="shared" si="10"/>
        <v>286588632</v>
      </c>
      <c r="H85" s="380">
        <f t="shared" si="10"/>
        <v>280340159</v>
      </c>
      <c r="I85" s="380">
        <f t="shared" si="10"/>
        <v>1550866</v>
      </c>
    </row>
    <row r="86" spans="2:9" ht="3.75" customHeight="1" thickBot="1" x14ac:dyDescent="0.3">
      <c r="B86" s="6"/>
      <c r="C86" s="11"/>
      <c r="D86" s="7"/>
      <c r="E86" s="7"/>
      <c r="F86" s="7"/>
      <c r="G86" s="7"/>
      <c r="H86" s="7"/>
      <c r="I86" s="7"/>
    </row>
    <row r="87" spans="2:9" s="93" customFormat="1" ht="5.25" customHeight="1" thickBot="1" x14ac:dyDescent="0.3"/>
    <row r="88" spans="2:9" s="93" customFormat="1" x14ac:dyDescent="0.25">
      <c r="B88" s="119"/>
      <c r="C88" s="120"/>
      <c r="D88" s="120"/>
      <c r="E88" s="120"/>
      <c r="F88" s="120"/>
      <c r="G88" s="120"/>
      <c r="H88" s="120"/>
      <c r="I88" s="121"/>
    </row>
    <row r="89" spans="2:9" s="93" customFormat="1" x14ac:dyDescent="0.25">
      <c r="B89" s="560" t="s">
        <v>549</v>
      </c>
      <c r="C89" s="561"/>
      <c r="D89" s="561"/>
      <c r="E89" s="123"/>
      <c r="F89" s="122" t="s">
        <v>550</v>
      </c>
      <c r="H89" s="123"/>
      <c r="I89" s="124"/>
    </row>
    <row r="90" spans="2:9" s="93" customFormat="1" x14ac:dyDescent="0.25">
      <c r="B90" s="149"/>
      <c r="C90" s="150" t="s">
        <v>542</v>
      </c>
      <c r="D90" s="125"/>
      <c r="E90" s="123"/>
      <c r="F90" s="557" t="s">
        <v>543</v>
      </c>
      <c r="G90" s="557"/>
      <c r="H90" s="557"/>
      <c r="I90" s="126"/>
    </row>
    <row r="91" spans="2:9" s="93" customFormat="1" x14ac:dyDescent="0.25">
      <c r="B91" s="558" t="s">
        <v>544</v>
      </c>
      <c r="C91" s="559"/>
      <c r="D91" s="559"/>
      <c r="E91" s="123"/>
      <c r="F91" s="557" t="s">
        <v>548</v>
      </c>
      <c r="G91" s="557"/>
      <c r="H91" s="557"/>
      <c r="I91" s="126"/>
    </row>
    <row r="92" spans="2:9" s="93" customFormat="1" ht="32.25" customHeight="1" thickBot="1" x14ac:dyDescent="0.3">
      <c r="B92" s="549" t="s">
        <v>545</v>
      </c>
      <c r="C92" s="550"/>
      <c r="D92" s="550"/>
      <c r="E92" s="550"/>
      <c r="F92" s="550"/>
      <c r="G92" s="550"/>
      <c r="H92" s="550"/>
      <c r="I92" s="551"/>
    </row>
    <row r="93" spans="2:9" s="93" customFormat="1" x14ac:dyDescent="0.25"/>
    <row r="94" spans="2:9" s="93" customFormat="1" x14ac:dyDescent="0.25"/>
    <row r="95" spans="2:9" s="93" customFormat="1" x14ac:dyDescent="0.25"/>
    <row r="96" spans="2:9"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sheetData>
  <mergeCells count="25">
    <mergeCell ref="B68:C68"/>
    <mergeCell ref="B79:C79"/>
    <mergeCell ref="B85:C85"/>
    <mergeCell ref="B10:C10"/>
    <mergeCell ref="B11:C11"/>
    <mergeCell ref="B12:C12"/>
    <mergeCell ref="B22:C22"/>
    <mergeCell ref="B31:C31"/>
    <mergeCell ref="B2:I2"/>
    <mergeCell ref="B3:I3"/>
    <mergeCell ref="B48:C48"/>
    <mergeCell ref="B49:C49"/>
    <mergeCell ref="B59:C59"/>
    <mergeCell ref="B5:I5"/>
    <mergeCell ref="B6:I6"/>
    <mergeCell ref="B7:I7"/>
    <mergeCell ref="B8:C9"/>
    <mergeCell ref="D8:H8"/>
    <mergeCell ref="I8:I9"/>
    <mergeCell ref="B4:H4"/>
    <mergeCell ref="B89:D89"/>
    <mergeCell ref="B91:D91"/>
    <mergeCell ref="B92:I92"/>
    <mergeCell ref="F90:H90"/>
    <mergeCell ref="F91:H91"/>
  </mergeCells>
  <printOptions horizontalCentered="1" verticalCentered="1"/>
  <pageMargins left="0.31496062992125984" right="0.23622047244094491" top="0.74803149606299213" bottom="0.94488188976377963" header="0.31496062992125984" footer="0.31496062992125984"/>
  <pageSetup scale="86" fitToHeight="1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J40"/>
  <sheetViews>
    <sheetView workbookViewId="0">
      <selection activeCell="B36" sqref="B36:H40"/>
    </sheetView>
  </sheetViews>
  <sheetFormatPr baseColWidth="10" defaultRowHeight="15.75" x14ac:dyDescent="0.25"/>
  <cols>
    <col min="1" max="1" width="2" style="93" customWidth="1"/>
    <col min="2" max="2" width="49.42578125" style="93" customWidth="1"/>
    <col min="3" max="8" width="10.28515625" style="102" customWidth="1"/>
    <col min="9" max="16384" width="11.42578125" style="93"/>
  </cols>
  <sheetData>
    <row r="1" spans="2:10" x14ac:dyDescent="0.25">
      <c r="B1" s="104" t="s">
        <v>427</v>
      </c>
    </row>
    <row r="2" spans="2:10" x14ac:dyDescent="0.25">
      <c r="B2" s="590" t="s">
        <v>300</v>
      </c>
      <c r="C2" s="590"/>
      <c r="D2" s="590"/>
      <c r="E2" s="590"/>
      <c r="F2" s="590"/>
      <c r="G2" s="590"/>
      <c r="H2" s="590"/>
    </row>
    <row r="3" spans="2:10" ht="16.5" thickBot="1" x14ac:dyDescent="0.3">
      <c r="B3" s="461" t="s">
        <v>428</v>
      </c>
      <c r="C3" s="461"/>
      <c r="D3" s="461"/>
      <c r="E3" s="461"/>
      <c r="F3" s="461"/>
      <c r="G3" s="461"/>
      <c r="H3" s="461"/>
    </row>
    <row r="4" spans="2:10" x14ac:dyDescent="0.25">
      <c r="B4" s="612" t="s">
        <v>575</v>
      </c>
      <c r="C4" s="613"/>
      <c r="D4" s="613"/>
      <c r="E4" s="613"/>
      <c r="F4" s="613"/>
      <c r="G4" s="613"/>
      <c r="H4" s="614"/>
    </row>
    <row r="5" spans="2:10" ht="21" customHeight="1" x14ac:dyDescent="0.25">
      <c r="B5" s="488" t="s">
        <v>572</v>
      </c>
      <c r="C5" s="489"/>
      <c r="D5" s="489"/>
      <c r="E5" s="489"/>
      <c r="F5" s="489"/>
      <c r="G5" s="489"/>
      <c r="H5" s="490"/>
    </row>
    <row r="6" spans="2:10" ht="22.5" customHeight="1" x14ac:dyDescent="0.25">
      <c r="B6" s="488" t="s">
        <v>429</v>
      </c>
      <c r="C6" s="489"/>
      <c r="D6" s="489"/>
      <c r="E6" s="489"/>
      <c r="F6" s="489"/>
      <c r="G6" s="489"/>
      <c r="H6" s="490"/>
    </row>
    <row r="7" spans="2:10" ht="16.5" thickBot="1" x14ac:dyDescent="0.3">
      <c r="B7" s="615" t="str">
        <f>Formato1!C4</f>
        <v>Del 1 de enero al 31 de Diciembre de 2017</v>
      </c>
      <c r="C7" s="616"/>
      <c r="D7" s="616"/>
      <c r="E7" s="616"/>
      <c r="F7" s="616"/>
      <c r="G7" s="616"/>
      <c r="H7" s="617"/>
      <c r="I7" s="157"/>
    </row>
    <row r="8" spans="2:10" ht="16.5" thickBot="1" x14ac:dyDescent="0.3">
      <c r="B8" s="618" t="s">
        <v>573</v>
      </c>
      <c r="C8" s="620" t="s">
        <v>303</v>
      </c>
      <c r="D8" s="621"/>
      <c r="E8" s="621"/>
      <c r="F8" s="621"/>
      <c r="G8" s="622"/>
      <c r="H8" s="623" t="s">
        <v>444</v>
      </c>
    </row>
    <row r="9" spans="2:10" ht="51.75" thickBot="1" x14ac:dyDescent="0.3">
      <c r="B9" s="619"/>
      <c r="C9" s="106" t="s">
        <v>188</v>
      </c>
      <c r="D9" s="106" t="s">
        <v>305</v>
      </c>
      <c r="E9" s="106" t="s">
        <v>306</v>
      </c>
      <c r="F9" s="106" t="s">
        <v>430</v>
      </c>
      <c r="G9" s="106" t="s">
        <v>206</v>
      </c>
      <c r="H9" s="624"/>
    </row>
    <row r="10" spans="2:10" x14ac:dyDescent="0.25">
      <c r="B10" s="160" t="s">
        <v>431</v>
      </c>
      <c r="C10" s="161">
        <f>C11</f>
        <v>217588428</v>
      </c>
      <c r="D10" s="161">
        <f t="shared" ref="D10:H10" si="0">D11</f>
        <v>-7736126</v>
      </c>
      <c r="E10" s="161">
        <f t="shared" si="0"/>
        <v>209852302</v>
      </c>
      <c r="F10" s="161">
        <f t="shared" si="0"/>
        <v>209852302</v>
      </c>
      <c r="G10" s="161">
        <f t="shared" si="0"/>
        <v>209852302</v>
      </c>
      <c r="H10" s="161">
        <f t="shared" si="0"/>
        <v>0</v>
      </c>
      <c r="J10" s="93" t="s">
        <v>574</v>
      </c>
    </row>
    <row r="11" spans="2:10" x14ac:dyDescent="0.25">
      <c r="B11" s="131" t="s">
        <v>432</v>
      </c>
      <c r="C11" s="159">
        <v>217588428</v>
      </c>
      <c r="D11" s="145">
        <v>-7736126</v>
      </c>
      <c r="E11" s="145">
        <v>209852302</v>
      </c>
      <c r="F11" s="145">
        <v>209852302</v>
      </c>
      <c r="G11" s="145">
        <v>209852302</v>
      </c>
      <c r="H11" s="377">
        <f>E11-F11</f>
        <v>0</v>
      </c>
    </row>
    <row r="12" spans="2:10" x14ac:dyDescent="0.25">
      <c r="B12" s="131" t="s">
        <v>433</v>
      </c>
      <c r="C12" s="162"/>
      <c r="D12" s="163"/>
      <c r="E12" s="163"/>
      <c r="F12" s="163"/>
      <c r="G12" s="163"/>
      <c r="H12" s="163"/>
    </row>
    <row r="13" spans="2:10" x14ac:dyDescent="0.25">
      <c r="B13" s="131" t="s">
        <v>434</v>
      </c>
      <c r="C13" s="162"/>
      <c r="D13" s="163"/>
      <c r="E13" s="163"/>
      <c r="F13" s="163"/>
      <c r="G13" s="163"/>
      <c r="H13" s="163"/>
    </row>
    <row r="14" spans="2:10" x14ac:dyDescent="0.25">
      <c r="B14" s="131" t="s">
        <v>435</v>
      </c>
      <c r="C14" s="162"/>
      <c r="D14" s="163"/>
      <c r="E14" s="163"/>
      <c r="F14" s="163"/>
      <c r="G14" s="163"/>
      <c r="H14" s="163"/>
    </row>
    <row r="15" spans="2:10" x14ac:dyDescent="0.25">
      <c r="B15" s="131" t="s">
        <v>436</v>
      </c>
      <c r="C15" s="162"/>
      <c r="D15" s="163"/>
      <c r="E15" s="163"/>
      <c r="F15" s="163"/>
      <c r="G15" s="163"/>
      <c r="H15" s="163"/>
    </row>
    <row r="16" spans="2:10" x14ac:dyDescent="0.25">
      <c r="B16" s="131" t="s">
        <v>437</v>
      </c>
      <c r="C16" s="162"/>
      <c r="D16" s="163"/>
      <c r="E16" s="163"/>
      <c r="F16" s="163"/>
      <c r="G16" s="163"/>
      <c r="H16" s="163"/>
    </row>
    <row r="17" spans="2:8" ht="31.5" x14ac:dyDescent="0.25">
      <c r="B17" s="131" t="s">
        <v>438</v>
      </c>
      <c r="C17" s="162"/>
      <c r="D17" s="163"/>
      <c r="E17" s="163"/>
      <c r="F17" s="163"/>
      <c r="G17" s="163"/>
      <c r="H17" s="163"/>
    </row>
    <row r="18" spans="2:8" x14ac:dyDescent="0.25">
      <c r="B18" s="155" t="s">
        <v>439</v>
      </c>
      <c r="C18" s="162"/>
      <c r="D18" s="163"/>
      <c r="E18" s="163"/>
      <c r="F18" s="163"/>
      <c r="G18" s="163"/>
      <c r="H18" s="163"/>
    </row>
    <row r="19" spans="2:8" x14ac:dyDescent="0.25">
      <c r="B19" s="155" t="s">
        <v>440</v>
      </c>
      <c r="C19" s="162"/>
      <c r="D19" s="163"/>
      <c r="E19" s="163"/>
      <c r="F19" s="163"/>
      <c r="G19" s="163"/>
      <c r="H19" s="163"/>
    </row>
    <row r="20" spans="2:8" x14ac:dyDescent="0.25">
      <c r="B20" s="131" t="s">
        <v>441</v>
      </c>
      <c r="C20" s="162"/>
      <c r="D20" s="163"/>
      <c r="E20" s="163"/>
      <c r="F20" s="163"/>
      <c r="G20" s="163"/>
      <c r="H20" s="163"/>
    </row>
    <row r="21" spans="2:8" x14ac:dyDescent="0.25">
      <c r="B21" s="131"/>
      <c r="C21" s="162"/>
      <c r="D21" s="163"/>
      <c r="E21" s="163"/>
      <c r="F21" s="163"/>
      <c r="G21" s="163"/>
      <c r="H21" s="163"/>
    </row>
    <row r="22" spans="2:8" x14ac:dyDescent="0.25">
      <c r="B22" s="160" t="s">
        <v>442</v>
      </c>
      <c r="C22" s="161">
        <v>0</v>
      </c>
      <c r="D22" s="161">
        <v>0</v>
      </c>
      <c r="E22" s="161">
        <v>0</v>
      </c>
      <c r="F22" s="161">
        <v>0</v>
      </c>
      <c r="G22" s="161">
        <v>0</v>
      </c>
      <c r="H22" s="161">
        <v>0</v>
      </c>
    </row>
    <row r="23" spans="2:8" x14ac:dyDescent="0.25">
      <c r="B23" s="131" t="s">
        <v>432</v>
      </c>
      <c r="C23" s="162"/>
      <c r="D23" s="163"/>
      <c r="E23" s="163"/>
      <c r="F23" s="163"/>
      <c r="G23" s="163"/>
      <c r="H23" s="163"/>
    </row>
    <row r="24" spans="2:8" x14ac:dyDescent="0.25">
      <c r="B24" s="131" t="s">
        <v>433</v>
      </c>
      <c r="C24" s="162"/>
      <c r="D24" s="163"/>
      <c r="E24" s="163"/>
      <c r="F24" s="163"/>
      <c r="G24" s="163"/>
      <c r="H24" s="163"/>
    </row>
    <row r="25" spans="2:8" x14ac:dyDescent="0.25">
      <c r="B25" s="131" t="s">
        <v>434</v>
      </c>
      <c r="C25" s="162"/>
      <c r="D25" s="163"/>
      <c r="E25" s="163"/>
      <c r="F25" s="163"/>
      <c r="G25" s="163"/>
      <c r="H25" s="163"/>
    </row>
    <row r="26" spans="2:8" x14ac:dyDescent="0.25">
      <c r="B26" s="131" t="s">
        <v>435</v>
      </c>
      <c r="C26" s="162"/>
      <c r="D26" s="163"/>
      <c r="E26" s="163"/>
      <c r="F26" s="163"/>
      <c r="G26" s="163"/>
      <c r="H26" s="163"/>
    </row>
    <row r="27" spans="2:8" x14ac:dyDescent="0.25">
      <c r="B27" s="131" t="s">
        <v>436</v>
      </c>
      <c r="C27" s="162"/>
      <c r="D27" s="163"/>
      <c r="E27" s="163"/>
      <c r="F27" s="163"/>
      <c r="G27" s="163"/>
      <c r="H27" s="163"/>
    </row>
    <row r="28" spans="2:8" x14ac:dyDescent="0.25">
      <c r="B28" s="131" t="s">
        <v>437</v>
      </c>
      <c r="C28" s="162"/>
      <c r="D28" s="163"/>
      <c r="E28" s="163"/>
      <c r="F28" s="163"/>
      <c r="G28" s="163"/>
      <c r="H28" s="163"/>
    </row>
    <row r="29" spans="2:8" ht="31.5" x14ac:dyDescent="0.25">
      <c r="B29" s="131" t="s">
        <v>438</v>
      </c>
      <c r="C29" s="162"/>
      <c r="D29" s="163"/>
      <c r="E29" s="163"/>
      <c r="F29" s="163"/>
      <c r="G29" s="163"/>
      <c r="H29" s="163"/>
    </row>
    <row r="30" spans="2:8" x14ac:dyDescent="0.25">
      <c r="B30" s="155" t="s">
        <v>439</v>
      </c>
      <c r="C30" s="162"/>
      <c r="D30" s="163"/>
      <c r="E30" s="163"/>
      <c r="F30" s="163"/>
      <c r="G30" s="163"/>
      <c r="H30" s="163"/>
    </row>
    <row r="31" spans="2:8" x14ac:dyDescent="0.25">
      <c r="B31" s="155" t="s">
        <v>440</v>
      </c>
      <c r="C31" s="162"/>
      <c r="D31" s="163"/>
      <c r="E31" s="163"/>
      <c r="F31" s="163"/>
      <c r="G31" s="163"/>
      <c r="H31" s="163"/>
    </row>
    <row r="32" spans="2:8" x14ac:dyDescent="0.25">
      <c r="B32" s="131" t="s">
        <v>441</v>
      </c>
      <c r="C32" s="162"/>
      <c r="D32" s="163"/>
      <c r="E32" s="163"/>
      <c r="F32" s="163"/>
      <c r="G32" s="163"/>
      <c r="H32" s="163"/>
    </row>
    <row r="33" spans="2:9" ht="31.5" x14ac:dyDescent="0.25">
      <c r="B33" s="160" t="s">
        <v>443</v>
      </c>
      <c r="C33" s="161">
        <f>C10+C22</f>
        <v>217588428</v>
      </c>
      <c r="D33" s="161">
        <f t="shared" ref="D33:H33" si="1">D10+D22</f>
        <v>-7736126</v>
      </c>
      <c r="E33" s="161">
        <f t="shared" si="1"/>
        <v>209852302</v>
      </c>
      <c r="F33" s="161">
        <f t="shared" si="1"/>
        <v>209852302</v>
      </c>
      <c r="G33" s="161">
        <f t="shared" si="1"/>
        <v>209852302</v>
      </c>
      <c r="H33" s="161">
        <f t="shared" si="1"/>
        <v>0</v>
      </c>
    </row>
    <row r="34" spans="2:9" ht="16.5" thickBot="1" x14ac:dyDescent="0.3">
      <c r="B34" s="156"/>
      <c r="C34" s="164"/>
      <c r="D34" s="158"/>
      <c r="E34" s="158"/>
      <c r="F34" s="158"/>
      <c r="G34" s="158"/>
      <c r="H34" s="158"/>
    </row>
    <row r="35" spans="2:9" ht="8.25" customHeight="1" thickBot="1" x14ac:dyDescent="0.3"/>
    <row r="36" spans="2:9" x14ac:dyDescent="0.25">
      <c r="B36" s="119"/>
      <c r="C36" s="120"/>
      <c r="D36" s="120"/>
      <c r="E36" s="120"/>
      <c r="F36" s="120"/>
      <c r="G36" s="120"/>
      <c r="H36" s="121"/>
      <c r="I36" s="123"/>
    </row>
    <row r="37" spans="2:9" x14ac:dyDescent="0.25">
      <c r="B37" s="148" t="s">
        <v>549</v>
      </c>
      <c r="C37" s="122"/>
      <c r="D37" s="122"/>
      <c r="E37" s="122" t="s">
        <v>550</v>
      </c>
      <c r="F37" s="103"/>
      <c r="G37" s="103"/>
      <c r="H37" s="124"/>
      <c r="I37" s="123"/>
    </row>
    <row r="38" spans="2:9" x14ac:dyDescent="0.25">
      <c r="B38" s="154" t="s">
        <v>542</v>
      </c>
      <c r="C38" s="103"/>
      <c r="D38" s="125"/>
      <c r="E38" s="557" t="s">
        <v>543</v>
      </c>
      <c r="F38" s="557"/>
      <c r="G38" s="557"/>
      <c r="H38" s="126"/>
      <c r="I38" s="125"/>
    </row>
    <row r="39" spans="2:9" x14ac:dyDescent="0.25">
      <c r="B39" s="154" t="s">
        <v>544</v>
      </c>
      <c r="C39" s="125"/>
      <c r="D39" s="125"/>
      <c r="E39" s="125" t="s">
        <v>548</v>
      </c>
      <c r="F39" s="103"/>
      <c r="G39" s="125"/>
      <c r="H39" s="126"/>
      <c r="I39" s="125"/>
    </row>
    <row r="40" spans="2:9" ht="32.25" customHeight="1" thickBot="1" x14ac:dyDescent="0.3">
      <c r="B40" s="549" t="s">
        <v>545</v>
      </c>
      <c r="C40" s="550"/>
      <c r="D40" s="550"/>
      <c r="E40" s="550"/>
      <c r="F40" s="550"/>
      <c r="G40" s="550"/>
      <c r="H40" s="551"/>
      <c r="I40" s="127"/>
    </row>
  </sheetData>
  <mergeCells count="11">
    <mergeCell ref="B40:H40"/>
    <mergeCell ref="E38:G38"/>
    <mergeCell ref="B2:H2"/>
    <mergeCell ref="B3:H3"/>
    <mergeCell ref="B4:H4"/>
    <mergeCell ref="B5:H5"/>
    <mergeCell ref="B6:H6"/>
    <mergeCell ref="B7:H7"/>
    <mergeCell ref="B8:B9"/>
    <mergeCell ref="C8:G8"/>
    <mergeCell ref="H8:H9"/>
  </mergeCells>
  <printOptions horizontalCentered="1" verticalCentered="1"/>
  <pageMargins left="0.55118110236220474" right="0.43307086614173229" top="1.1023622047244095" bottom="0.78740157480314965" header="0.31496062992125984" footer="0.31496062992125984"/>
  <pageSetup scale="86" fitToHeight="1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7"/>
  <sheetViews>
    <sheetView topLeftCell="A4" workbookViewId="0">
      <selection activeCell="K8" sqref="K8"/>
    </sheetView>
  </sheetViews>
  <sheetFormatPr baseColWidth="10" defaultRowHeight="15.75" x14ac:dyDescent="0.25"/>
  <cols>
    <col min="1" max="1" width="2.7109375" style="1" customWidth="1"/>
    <col min="2" max="16384" width="11.42578125" style="1"/>
  </cols>
  <sheetData>
    <row r="2" spans="2:9" x14ac:dyDescent="0.25">
      <c r="B2" s="15" t="s">
        <v>488</v>
      </c>
    </row>
    <row r="3" spans="2:9" ht="35.25" customHeight="1" x14ac:dyDescent="0.25">
      <c r="B3" s="406" t="s">
        <v>489</v>
      </c>
      <c r="C3" s="406"/>
      <c r="D3" s="406"/>
      <c r="E3" s="406"/>
      <c r="F3" s="406"/>
      <c r="G3" s="406"/>
      <c r="H3" s="406"/>
      <c r="I3" s="406"/>
    </row>
    <row r="4" spans="2:9" x14ac:dyDescent="0.25">
      <c r="B4" s="15" t="s">
        <v>447</v>
      </c>
    </row>
    <row r="5" spans="2:9" s="17" customFormat="1" ht="84.95" customHeight="1" x14ac:dyDescent="0.25">
      <c r="B5" s="548" t="s">
        <v>521</v>
      </c>
      <c r="C5" s="548"/>
      <c r="D5" s="548"/>
      <c r="E5" s="548"/>
      <c r="F5" s="548"/>
      <c r="G5" s="548"/>
      <c r="H5" s="548"/>
      <c r="I5" s="548"/>
    </row>
    <row r="6" spans="2:9" ht="45" customHeight="1" x14ac:dyDescent="0.25">
      <c r="B6" s="548" t="s">
        <v>526</v>
      </c>
      <c r="C6" s="548"/>
      <c r="D6" s="548"/>
      <c r="E6" s="548"/>
      <c r="F6" s="548"/>
      <c r="G6" s="548"/>
      <c r="H6" s="548"/>
      <c r="I6" s="548"/>
    </row>
    <row r="7" spans="2:9" ht="33.75" customHeight="1" x14ac:dyDescent="0.25">
      <c r="B7" s="548" t="s">
        <v>527</v>
      </c>
      <c r="C7" s="548"/>
      <c r="D7" s="548"/>
      <c r="E7" s="548"/>
      <c r="F7" s="548"/>
      <c r="G7" s="548"/>
      <c r="H7" s="548"/>
      <c r="I7" s="548"/>
    </row>
    <row r="8" spans="2:9" ht="30.75" customHeight="1" x14ac:dyDescent="0.25">
      <c r="B8" s="548" t="s">
        <v>528</v>
      </c>
      <c r="C8" s="548"/>
      <c r="D8" s="548"/>
      <c r="E8" s="548"/>
      <c r="F8" s="548"/>
      <c r="G8" s="548"/>
      <c r="H8" s="548"/>
      <c r="I8" s="548"/>
    </row>
    <row r="9" spans="2:9" ht="32.25" customHeight="1" x14ac:dyDescent="0.25">
      <c r="B9" s="548" t="s">
        <v>529</v>
      </c>
      <c r="C9" s="548"/>
      <c r="D9" s="548"/>
      <c r="E9" s="548"/>
      <c r="F9" s="548"/>
      <c r="G9" s="548"/>
      <c r="H9" s="548"/>
      <c r="I9" s="548"/>
    </row>
    <row r="10" spans="2:9" ht="32.25" customHeight="1" x14ac:dyDescent="0.25">
      <c r="B10" s="548" t="s">
        <v>530</v>
      </c>
      <c r="C10" s="548"/>
      <c r="D10" s="548"/>
      <c r="E10" s="548"/>
      <c r="F10" s="548"/>
      <c r="G10" s="548"/>
      <c r="H10" s="548"/>
      <c r="I10" s="548"/>
    </row>
    <row r="11" spans="2:9" ht="75" customHeight="1" x14ac:dyDescent="0.25">
      <c r="B11" s="548" t="s">
        <v>531</v>
      </c>
      <c r="C11" s="548"/>
      <c r="D11" s="548"/>
      <c r="E11" s="548"/>
      <c r="F11" s="548"/>
      <c r="G11" s="548"/>
      <c r="H11" s="548"/>
      <c r="I11" s="548"/>
    </row>
    <row r="12" spans="2:9" x14ac:dyDescent="0.25">
      <c r="B12" s="548" t="s">
        <v>532</v>
      </c>
      <c r="C12" s="548"/>
      <c r="D12" s="548"/>
      <c r="E12" s="548"/>
      <c r="F12" s="548"/>
      <c r="G12" s="548"/>
      <c r="H12" s="548"/>
      <c r="I12" s="548"/>
    </row>
    <row r="13" spans="2:9" ht="34.5" customHeight="1" x14ac:dyDescent="0.25">
      <c r="B13" s="548" t="s">
        <v>533</v>
      </c>
      <c r="C13" s="548"/>
      <c r="D13" s="548"/>
      <c r="E13" s="548"/>
      <c r="F13" s="548"/>
      <c r="G13" s="548"/>
      <c r="H13" s="548"/>
      <c r="I13" s="548"/>
    </row>
    <row r="14" spans="2:9" x14ac:dyDescent="0.25">
      <c r="B14" s="15" t="s">
        <v>453</v>
      </c>
    </row>
    <row r="15" spans="2:9" ht="47.25" customHeight="1" x14ac:dyDescent="0.25">
      <c r="B15" s="406" t="s">
        <v>490</v>
      </c>
      <c r="C15" s="548"/>
      <c r="D15" s="548"/>
      <c r="E15" s="548"/>
      <c r="F15" s="548"/>
      <c r="G15" s="548"/>
      <c r="H15" s="548"/>
      <c r="I15" s="548"/>
    </row>
    <row r="16" spans="2:9" ht="54" customHeight="1" x14ac:dyDescent="0.25">
      <c r="B16" s="406" t="s">
        <v>491</v>
      </c>
      <c r="C16" s="548"/>
      <c r="D16" s="548"/>
      <c r="E16" s="548"/>
      <c r="F16" s="548"/>
      <c r="G16" s="548"/>
      <c r="H16" s="548"/>
      <c r="I16" s="548"/>
    </row>
    <row r="17" spans="2:9" ht="62.25" customHeight="1" x14ac:dyDescent="0.25">
      <c r="B17" s="406" t="s">
        <v>492</v>
      </c>
      <c r="C17" s="548"/>
      <c r="D17" s="548"/>
      <c r="E17" s="548"/>
      <c r="F17" s="548"/>
      <c r="G17" s="548"/>
      <c r="H17" s="548"/>
      <c r="I17" s="548"/>
    </row>
  </sheetData>
  <mergeCells count="13">
    <mergeCell ref="B17:I17"/>
    <mergeCell ref="B10:I10"/>
    <mergeCell ref="B11:I11"/>
    <mergeCell ref="B12:I12"/>
    <mergeCell ref="B13:I13"/>
    <mergeCell ref="B15:I15"/>
    <mergeCell ref="B16:I16"/>
    <mergeCell ref="B9:I9"/>
    <mergeCell ref="B3:I3"/>
    <mergeCell ref="B5:I5"/>
    <mergeCell ref="B6:I6"/>
    <mergeCell ref="B7:I7"/>
    <mergeCell ref="B8:I8"/>
  </mergeCells>
  <pageMargins left="0.52" right="0.26"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W347"/>
  <sheetViews>
    <sheetView workbookViewId="0">
      <selection activeCell="G9" sqref="G9"/>
    </sheetView>
  </sheetViews>
  <sheetFormatPr baseColWidth="10" defaultColWidth="11.42578125" defaultRowHeight="15" x14ac:dyDescent="0.25"/>
  <cols>
    <col min="1" max="1" width="11.42578125" style="326"/>
    <col min="2" max="2" width="4.5703125" style="326" customWidth="1"/>
    <col min="3" max="3" width="33.140625" style="326" customWidth="1"/>
    <col min="4" max="4" width="1.7109375" style="326" customWidth="1"/>
    <col min="5" max="5" width="25.85546875" style="692" customWidth="1"/>
    <col min="6" max="6" width="1.85546875" style="326" customWidth="1"/>
    <col min="7" max="7" width="11.5703125" style="692" customWidth="1"/>
    <col min="8" max="8" width="13" style="326" customWidth="1"/>
    <col min="9" max="9" width="10.28515625" style="326" customWidth="1"/>
    <col min="10" max="10" width="17.28515625" style="692" customWidth="1"/>
    <col min="11" max="11" width="11.5703125" style="326" customWidth="1"/>
    <col min="12" max="75" width="11.42578125" style="325"/>
    <col min="76" max="16384" width="11.42578125" style="326"/>
  </cols>
  <sheetData>
    <row r="1" spans="1:11" s="325" customFormat="1" ht="15.75" x14ac:dyDescent="0.25">
      <c r="A1" s="104" t="s">
        <v>576</v>
      </c>
      <c r="E1" s="683"/>
      <c r="G1" s="683"/>
      <c r="J1" s="683"/>
    </row>
    <row r="2" spans="1:11" s="325" customFormat="1" ht="15.75" thickBot="1" x14ac:dyDescent="0.3">
      <c r="A2" s="625" t="s">
        <v>577</v>
      </c>
      <c r="B2" s="625"/>
      <c r="C2" s="625"/>
      <c r="D2" s="625"/>
      <c r="E2" s="625"/>
      <c r="F2" s="625"/>
      <c r="G2" s="625"/>
      <c r="H2" s="625"/>
      <c r="I2" s="625"/>
      <c r="J2" s="625"/>
      <c r="K2" s="625"/>
    </row>
    <row r="3" spans="1:11" ht="18" x14ac:dyDescent="0.25">
      <c r="A3" s="395" t="s">
        <v>735</v>
      </c>
      <c r="B3" s="396"/>
      <c r="C3" s="396"/>
      <c r="D3" s="396"/>
      <c r="E3" s="396"/>
      <c r="F3" s="396"/>
      <c r="G3" s="396"/>
      <c r="H3" s="396"/>
      <c r="I3" s="396"/>
      <c r="J3" s="396"/>
      <c r="K3" s="397"/>
    </row>
    <row r="4" spans="1:11" ht="15.75" x14ac:dyDescent="0.25">
      <c r="A4" s="533" t="s">
        <v>678</v>
      </c>
      <c r="B4" s="534"/>
      <c r="C4" s="534"/>
      <c r="D4" s="534"/>
      <c r="E4" s="534"/>
      <c r="F4" s="534"/>
      <c r="G4" s="534"/>
      <c r="H4" s="534"/>
      <c r="I4" s="534"/>
      <c r="J4" s="534"/>
      <c r="K4" s="535"/>
    </row>
    <row r="5" spans="1:11" ht="15.75" x14ac:dyDescent="0.25">
      <c r="A5" s="533" t="s">
        <v>677</v>
      </c>
      <c r="B5" s="534"/>
      <c r="C5" s="534"/>
      <c r="D5" s="534"/>
      <c r="E5" s="534"/>
      <c r="F5" s="534"/>
      <c r="G5" s="534"/>
      <c r="H5" s="534"/>
      <c r="I5" s="534"/>
      <c r="J5" s="534"/>
      <c r="K5" s="535"/>
    </row>
    <row r="6" spans="1:11" ht="4.5" customHeight="1" thickBot="1" x14ac:dyDescent="0.3">
      <c r="A6" s="626"/>
      <c r="B6" s="627"/>
      <c r="C6" s="627"/>
      <c r="D6" s="627"/>
      <c r="E6" s="627"/>
      <c r="F6" s="627"/>
      <c r="G6" s="627"/>
      <c r="H6" s="627"/>
      <c r="I6" s="627"/>
      <c r="J6" s="627"/>
      <c r="K6" s="628"/>
    </row>
    <row r="7" spans="1:11" ht="15.75" thickBot="1" x14ac:dyDescent="0.3">
      <c r="A7" s="710" t="s">
        <v>578</v>
      </c>
      <c r="B7" s="711"/>
      <c r="C7" s="712"/>
      <c r="D7" s="698" t="s">
        <v>579</v>
      </c>
      <c r="E7" s="699"/>
      <c r="F7" s="699"/>
      <c r="G7" s="700"/>
      <c r="H7" s="701" t="s">
        <v>580</v>
      </c>
      <c r="I7" s="699"/>
      <c r="J7" s="684" t="s">
        <v>581</v>
      </c>
      <c r="K7" s="684" t="s">
        <v>582</v>
      </c>
    </row>
    <row r="8" spans="1:11" ht="15.75" thickBot="1" x14ac:dyDescent="0.3">
      <c r="A8" s="713"/>
      <c r="B8" s="714"/>
      <c r="C8" s="715"/>
      <c r="D8" s="702" t="s">
        <v>583</v>
      </c>
      <c r="E8" s="703"/>
      <c r="F8" s="704" t="s">
        <v>584</v>
      </c>
      <c r="G8" s="703"/>
      <c r="H8" s="705"/>
      <c r="I8" s="705"/>
      <c r="J8" s="685"/>
      <c r="K8" s="685"/>
    </row>
    <row r="9" spans="1:11" ht="45.75" thickBot="1" x14ac:dyDescent="0.3">
      <c r="A9" s="716"/>
      <c r="B9" s="717"/>
      <c r="C9" s="718"/>
      <c r="D9" s="706"/>
      <c r="E9" s="707" t="s">
        <v>585</v>
      </c>
      <c r="F9" s="707"/>
      <c r="G9" s="707" t="s">
        <v>586</v>
      </c>
      <c r="H9" s="708" t="s">
        <v>587</v>
      </c>
      <c r="I9" s="709" t="s">
        <v>588</v>
      </c>
      <c r="J9" s="686"/>
      <c r="K9" s="686"/>
    </row>
    <row r="10" spans="1:11" ht="15.75" thickBot="1" x14ac:dyDescent="0.3">
      <c r="A10" s="630" t="s">
        <v>589</v>
      </c>
      <c r="B10" s="631"/>
      <c r="C10" s="631"/>
      <c r="D10" s="631"/>
      <c r="E10" s="631"/>
      <c r="F10" s="631"/>
      <c r="G10" s="631"/>
      <c r="H10" s="327"/>
      <c r="I10" s="327"/>
      <c r="J10" s="687"/>
      <c r="K10" s="328"/>
    </row>
    <row r="11" spans="1:11" ht="15.75" thickBot="1" x14ac:dyDescent="0.3">
      <c r="A11" s="632" t="s">
        <v>590</v>
      </c>
      <c r="B11" s="633"/>
      <c r="C11" s="633"/>
      <c r="D11" s="633"/>
      <c r="E11" s="633"/>
      <c r="F11" s="633"/>
      <c r="G11" s="633"/>
      <c r="H11" s="329"/>
      <c r="I11" s="329"/>
      <c r="J11" s="688"/>
      <c r="K11" s="330"/>
    </row>
    <row r="12" spans="1:11" ht="15.75" thickBot="1" x14ac:dyDescent="0.3">
      <c r="A12" s="331">
        <v>1</v>
      </c>
      <c r="B12" s="629" t="s">
        <v>591</v>
      </c>
      <c r="C12" s="629"/>
      <c r="D12" s="332"/>
      <c r="E12" s="719"/>
      <c r="F12" s="332"/>
      <c r="G12" s="719"/>
      <c r="H12" s="332"/>
      <c r="I12" s="332"/>
      <c r="J12" s="689"/>
      <c r="K12" s="333"/>
    </row>
    <row r="13" spans="1:11" ht="33.75" customHeight="1" thickBot="1" x14ac:dyDescent="0.3">
      <c r="A13" s="384"/>
      <c r="B13" s="725" t="s">
        <v>592</v>
      </c>
      <c r="C13" s="726" t="s">
        <v>593</v>
      </c>
      <c r="D13" s="335"/>
      <c r="E13" s="690" t="s">
        <v>594</v>
      </c>
      <c r="F13" s="336"/>
      <c r="G13" s="641">
        <v>43100</v>
      </c>
      <c r="H13" s="669">
        <v>263823952</v>
      </c>
      <c r="I13" s="639" t="s">
        <v>595</v>
      </c>
      <c r="J13" s="690" t="s">
        <v>596</v>
      </c>
      <c r="K13" s="336"/>
    </row>
    <row r="14" spans="1:11" ht="23.25" thickBot="1" x14ac:dyDescent="0.3">
      <c r="A14" s="384"/>
      <c r="B14" s="725" t="s">
        <v>597</v>
      </c>
      <c r="C14" s="726" t="s">
        <v>205</v>
      </c>
      <c r="D14" s="337"/>
      <c r="E14" s="691" t="s">
        <v>598</v>
      </c>
      <c r="F14" s="338"/>
      <c r="G14" s="642">
        <v>43100</v>
      </c>
      <c r="H14" s="670">
        <v>263823952</v>
      </c>
      <c r="I14" s="640" t="s">
        <v>595</v>
      </c>
      <c r="J14" s="691" t="s">
        <v>596</v>
      </c>
      <c r="K14" s="338"/>
    </row>
    <row r="15" spans="1:11" ht="15.75" thickBot="1" x14ac:dyDescent="0.3">
      <c r="A15" s="384"/>
      <c r="B15" s="725" t="s">
        <v>599</v>
      </c>
      <c r="C15" s="726" t="s">
        <v>600</v>
      </c>
      <c r="D15" s="337"/>
      <c r="E15" s="691" t="s">
        <v>601</v>
      </c>
      <c r="F15" s="338"/>
      <c r="G15" s="642">
        <v>43100</v>
      </c>
      <c r="H15" s="666">
        <v>286588632</v>
      </c>
      <c r="I15" s="640" t="s">
        <v>595</v>
      </c>
      <c r="J15" s="654" t="s">
        <v>596</v>
      </c>
      <c r="K15" s="338"/>
    </row>
    <row r="16" spans="1:11" ht="27" customHeight="1" thickBot="1" x14ac:dyDescent="0.3">
      <c r="A16" s="334">
        <v>2</v>
      </c>
      <c r="B16" s="634" t="s">
        <v>602</v>
      </c>
      <c r="C16" s="634"/>
      <c r="D16" s="340"/>
      <c r="E16" s="643"/>
      <c r="F16" s="340"/>
      <c r="G16" s="644"/>
      <c r="H16" s="671"/>
      <c r="I16" s="340"/>
      <c r="J16" s="689"/>
      <c r="K16" s="341"/>
    </row>
    <row r="17" spans="1:11" ht="38.25" customHeight="1" thickBot="1" x14ac:dyDescent="0.3">
      <c r="A17" s="384"/>
      <c r="B17" s="725" t="s">
        <v>592</v>
      </c>
      <c r="C17" s="726" t="s">
        <v>593</v>
      </c>
      <c r="D17" s="335"/>
      <c r="E17" s="690" t="s">
        <v>594</v>
      </c>
      <c r="F17" s="336"/>
      <c r="G17" s="641">
        <v>43100</v>
      </c>
      <c r="H17" s="662">
        <v>263823952</v>
      </c>
      <c r="I17" s="639" t="s">
        <v>595</v>
      </c>
      <c r="J17" s="690" t="s">
        <v>596</v>
      </c>
      <c r="K17" s="336"/>
    </row>
    <row r="18" spans="1:11" ht="23.25" thickBot="1" x14ac:dyDescent="0.3">
      <c r="A18" s="384"/>
      <c r="B18" s="725" t="s">
        <v>597</v>
      </c>
      <c r="C18" s="726" t="s">
        <v>205</v>
      </c>
      <c r="D18" s="337"/>
      <c r="E18" s="691" t="s">
        <v>598</v>
      </c>
      <c r="F18" s="338"/>
      <c r="G18" s="642">
        <v>43100</v>
      </c>
      <c r="H18" s="666">
        <v>263823952</v>
      </c>
      <c r="I18" s="640" t="s">
        <v>595</v>
      </c>
      <c r="J18" s="691" t="s">
        <v>596</v>
      </c>
      <c r="K18" s="338"/>
    </row>
    <row r="19" spans="1:11" ht="15.75" thickBot="1" x14ac:dyDescent="0.3">
      <c r="A19" s="384"/>
      <c r="B19" s="725" t="s">
        <v>599</v>
      </c>
      <c r="C19" s="726" t="s">
        <v>600</v>
      </c>
      <c r="D19" s="337"/>
      <c r="E19" s="691" t="s">
        <v>601</v>
      </c>
      <c r="F19" s="338"/>
      <c r="G19" s="642">
        <v>43100</v>
      </c>
      <c r="H19" s="666">
        <v>286588632</v>
      </c>
      <c r="I19" s="640" t="s">
        <v>595</v>
      </c>
      <c r="J19" s="654" t="s">
        <v>596</v>
      </c>
      <c r="K19" s="338"/>
    </row>
    <row r="20" spans="1:11" ht="26.25" customHeight="1" thickBot="1" x14ac:dyDescent="0.3">
      <c r="A20" s="334">
        <v>3</v>
      </c>
      <c r="B20" s="634" t="s">
        <v>603</v>
      </c>
      <c r="C20" s="634"/>
      <c r="D20" s="340"/>
      <c r="E20" s="643"/>
      <c r="F20" s="340"/>
      <c r="G20" s="644"/>
      <c r="H20" s="340"/>
      <c r="I20" s="643"/>
      <c r="J20" s="689"/>
      <c r="K20" s="341"/>
    </row>
    <row r="21" spans="1:11" ht="21.75" customHeight="1" thickBot="1" x14ac:dyDescent="0.3">
      <c r="A21" s="384"/>
      <c r="B21" s="725" t="s">
        <v>592</v>
      </c>
      <c r="C21" s="726" t="s">
        <v>593</v>
      </c>
      <c r="D21" s="335"/>
      <c r="E21" s="690" t="s">
        <v>604</v>
      </c>
      <c r="F21" s="336"/>
      <c r="G21" s="651"/>
      <c r="H21" s="645">
        <v>0</v>
      </c>
      <c r="I21" s="639" t="s">
        <v>595</v>
      </c>
      <c r="J21" s="690" t="s">
        <v>605</v>
      </c>
      <c r="K21" s="336"/>
    </row>
    <row r="22" spans="1:11" ht="21.75" customHeight="1" thickBot="1" x14ac:dyDescent="0.3">
      <c r="A22" s="384"/>
      <c r="B22" s="725" t="s">
        <v>597</v>
      </c>
      <c r="C22" s="726" t="s">
        <v>205</v>
      </c>
      <c r="D22" s="337"/>
      <c r="E22" s="691" t="s">
        <v>606</v>
      </c>
      <c r="F22" s="338"/>
      <c r="G22" s="722"/>
      <c r="H22" s="646">
        <v>0</v>
      </c>
      <c r="I22" s="640" t="s">
        <v>595</v>
      </c>
      <c r="J22" s="691" t="s">
        <v>605</v>
      </c>
      <c r="K22" s="338"/>
    </row>
    <row r="23" spans="1:11" ht="21.75" customHeight="1" thickBot="1" x14ac:dyDescent="0.3">
      <c r="A23" s="384"/>
      <c r="B23" s="725" t="s">
        <v>599</v>
      </c>
      <c r="C23" s="726" t="s">
        <v>600</v>
      </c>
      <c r="D23" s="337"/>
      <c r="E23" s="691" t="s">
        <v>601</v>
      </c>
      <c r="F23" s="338"/>
      <c r="G23" s="722"/>
      <c r="H23" s="646">
        <v>0</v>
      </c>
      <c r="I23" s="640" t="s">
        <v>595</v>
      </c>
      <c r="J23" s="654" t="s">
        <v>605</v>
      </c>
      <c r="K23" s="338"/>
    </row>
    <row r="24" spans="1:11" ht="27.75" customHeight="1" thickBot="1" x14ac:dyDescent="0.3">
      <c r="A24" s="331">
        <v>4</v>
      </c>
      <c r="B24" s="629" t="s">
        <v>607</v>
      </c>
      <c r="C24" s="629"/>
      <c r="D24" s="340"/>
      <c r="E24" s="643"/>
      <c r="F24" s="340"/>
      <c r="G24" s="644"/>
      <c r="H24" s="340"/>
      <c r="I24" s="340"/>
      <c r="J24" s="689"/>
      <c r="K24" s="341"/>
    </row>
    <row r="25" spans="1:11" ht="23.25" thickBot="1" x14ac:dyDescent="0.3">
      <c r="A25" s="342"/>
      <c r="B25" s="343" t="s">
        <v>592</v>
      </c>
      <c r="C25" s="729" t="s">
        <v>608</v>
      </c>
      <c r="D25" s="332"/>
      <c r="E25" s="689"/>
      <c r="F25" s="332"/>
      <c r="G25" s="719"/>
      <c r="H25" s="332"/>
      <c r="I25" s="332"/>
      <c r="J25" s="689"/>
      <c r="K25" s="333"/>
    </row>
    <row r="26" spans="1:11" ht="15.75" thickBot="1" x14ac:dyDescent="0.3">
      <c r="A26" s="384"/>
      <c r="B26" s="725"/>
      <c r="C26" s="727" t="s">
        <v>609</v>
      </c>
      <c r="D26" s="335"/>
      <c r="E26" s="690" t="s">
        <v>610</v>
      </c>
      <c r="F26" s="336"/>
      <c r="G26" s="651"/>
      <c r="H26" s="645">
        <v>0</v>
      </c>
      <c r="I26" s="639" t="s">
        <v>595</v>
      </c>
      <c r="J26" s="690" t="s">
        <v>611</v>
      </c>
      <c r="K26" s="336"/>
    </row>
    <row r="27" spans="1:11" ht="15.75" thickBot="1" x14ac:dyDescent="0.3">
      <c r="A27" s="384"/>
      <c r="B27" s="725"/>
      <c r="C27" s="727" t="s">
        <v>612</v>
      </c>
      <c r="D27" s="337"/>
      <c r="E27" s="691" t="s">
        <v>613</v>
      </c>
      <c r="F27" s="338"/>
      <c r="G27" s="722"/>
      <c r="H27" s="646">
        <v>0</v>
      </c>
      <c r="I27" s="640" t="s">
        <v>595</v>
      </c>
      <c r="J27" s="691" t="s">
        <v>611</v>
      </c>
      <c r="K27" s="338"/>
    </row>
    <row r="28" spans="1:11" ht="45.75" thickBot="1" x14ac:dyDescent="0.3">
      <c r="A28" s="728"/>
      <c r="B28" s="725" t="s">
        <v>597</v>
      </c>
      <c r="C28" s="726" t="s">
        <v>614</v>
      </c>
      <c r="D28" s="344"/>
      <c r="E28" s="691" t="s">
        <v>615</v>
      </c>
      <c r="F28" s="345"/>
      <c r="G28" s="722"/>
      <c r="H28" s="646">
        <v>0</v>
      </c>
      <c r="I28" s="640" t="s">
        <v>595</v>
      </c>
      <c r="J28" s="691" t="s">
        <v>611</v>
      </c>
      <c r="K28" s="338"/>
    </row>
    <row r="29" spans="1:11" ht="23.25" thickBot="1" x14ac:dyDescent="0.3">
      <c r="A29" s="728"/>
      <c r="B29" s="725" t="s">
        <v>599</v>
      </c>
      <c r="C29" s="726" t="s">
        <v>616</v>
      </c>
      <c r="D29" s="346"/>
      <c r="E29" s="654" t="s">
        <v>617</v>
      </c>
      <c r="F29" s="341"/>
      <c r="G29" s="653"/>
      <c r="H29" s="647">
        <v>0</v>
      </c>
      <c r="I29" s="648" t="s">
        <v>595</v>
      </c>
      <c r="J29" s="654" t="s">
        <v>611</v>
      </c>
      <c r="K29" s="339"/>
    </row>
    <row r="30" spans="1:11" ht="34.5" thickBot="1" x14ac:dyDescent="0.3">
      <c r="A30" s="728"/>
      <c r="B30" s="725" t="s">
        <v>618</v>
      </c>
      <c r="C30" s="726" t="s">
        <v>619</v>
      </c>
      <c r="D30" s="348"/>
      <c r="E30" s="661" t="s">
        <v>615</v>
      </c>
      <c r="F30" s="333"/>
      <c r="G30" s="652"/>
      <c r="H30" s="649">
        <v>0</v>
      </c>
      <c r="I30" s="650" t="s">
        <v>595</v>
      </c>
      <c r="J30" s="661" t="s">
        <v>611</v>
      </c>
      <c r="K30" s="349"/>
    </row>
    <row r="31" spans="1:11" s="325" customFormat="1" ht="15.75" thickBot="1" x14ac:dyDescent="0.3">
      <c r="A31" s="672"/>
      <c r="B31" s="673"/>
      <c r="C31" s="673"/>
      <c r="D31" s="673"/>
      <c r="E31" s="683"/>
      <c r="F31" s="673"/>
      <c r="G31" s="683"/>
      <c r="H31" s="673"/>
      <c r="I31" s="673"/>
      <c r="J31" s="683"/>
      <c r="K31" s="673"/>
    </row>
    <row r="32" spans="1:11" ht="15.75" thickBot="1" x14ac:dyDescent="0.3">
      <c r="A32" s="353">
        <v>5</v>
      </c>
      <c r="B32" s="629" t="s">
        <v>620</v>
      </c>
      <c r="C32" s="629"/>
      <c r="D32" s="340"/>
      <c r="E32" s="643"/>
      <c r="F32" s="340"/>
      <c r="G32" s="644"/>
      <c r="H32" s="340"/>
      <c r="I32" s="340"/>
      <c r="J32" s="643"/>
      <c r="K32" s="341"/>
    </row>
    <row r="33" spans="1:11" ht="15.75" thickBot="1" x14ac:dyDescent="0.3">
      <c r="A33" s="334"/>
      <c r="B33" s="725" t="s">
        <v>621</v>
      </c>
      <c r="C33" s="726" t="s">
        <v>622</v>
      </c>
      <c r="D33" s="335"/>
      <c r="E33" s="690" t="s">
        <v>623</v>
      </c>
      <c r="F33" s="336"/>
      <c r="G33" s="641">
        <v>43100</v>
      </c>
      <c r="H33" s="662">
        <v>217588428</v>
      </c>
      <c r="I33" s="639" t="s">
        <v>595</v>
      </c>
      <c r="J33" s="690" t="s">
        <v>624</v>
      </c>
      <c r="K33" s="336"/>
    </row>
    <row r="34" spans="1:11" ht="23.25" thickBot="1" x14ac:dyDescent="0.3">
      <c r="A34" s="334"/>
      <c r="B34" s="725" t="s">
        <v>625</v>
      </c>
      <c r="C34" s="726" t="s">
        <v>600</v>
      </c>
      <c r="D34" s="337"/>
      <c r="E34" s="691" t="s">
        <v>623</v>
      </c>
      <c r="F34" s="338"/>
      <c r="G34" s="642">
        <v>43100</v>
      </c>
      <c r="H34" s="666">
        <v>209852302.31999999</v>
      </c>
      <c r="I34" s="640" t="s">
        <v>595</v>
      </c>
      <c r="J34" s="654" t="s">
        <v>626</v>
      </c>
      <c r="K34" s="338"/>
    </row>
    <row r="35" spans="1:11" ht="27" customHeight="1" thickBot="1" x14ac:dyDescent="0.3">
      <c r="A35" s="331">
        <v>6</v>
      </c>
      <c r="B35" s="629" t="s">
        <v>627</v>
      </c>
      <c r="C35" s="629"/>
      <c r="D35" s="340"/>
      <c r="E35" s="643"/>
      <c r="F35" s="340"/>
      <c r="G35" s="644"/>
      <c r="H35" s="667"/>
      <c r="I35" s="643"/>
      <c r="J35" s="689"/>
      <c r="K35" s="341"/>
    </row>
    <row r="36" spans="1:11" ht="15.75" thickBot="1" x14ac:dyDescent="0.3">
      <c r="A36" s="334"/>
      <c r="B36" s="725" t="s">
        <v>621</v>
      </c>
      <c r="C36" s="726" t="s">
        <v>622</v>
      </c>
      <c r="D36" s="335"/>
      <c r="E36" s="690" t="s">
        <v>628</v>
      </c>
      <c r="F36" s="336"/>
      <c r="G36" s="651"/>
      <c r="H36" s="662">
        <v>0</v>
      </c>
      <c r="I36" s="639" t="s">
        <v>595</v>
      </c>
      <c r="J36" s="661" t="s">
        <v>629</v>
      </c>
      <c r="K36" s="336"/>
    </row>
    <row r="37" spans="1:11" ht="28.5" customHeight="1" thickBot="1" x14ac:dyDescent="0.3">
      <c r="A37" s="331">
        <v>7</v>
      </c>
      <c r="B37" s="629" t="s">
        <v>630</v>
      </c>
      <c r="C37" s="629"/>
      <c r="D37" s="340"/>
      <c r="E37" s="643"/>
      <c r="F37" s="340"/>
      <c r="G37" s="644"/>
      <c r="H37" s="667"/>
      <c r="I37" s="643"/>
      <c r="J37" s="689"/>
      <c r="K37" s="341"/>
    </row>
    <row r="38" spans="1:11" ht="23.25" customHeight="1" thickBot="1" x14ac:dyDescent="0.3">
      <c r="A38" s="384"/>
      <c r="B38" s="725" t="s">
        <v>621</v>
      </c>
      <c r="C38" s="726" t="s">
        <v>593</v>
      </c>
      <c r="D38" s="350"/>
      <c r="E38" s="661" t="s">
        <v>631</v>
      </c>
      <c r="F38" s="349"/>
      <c r="G38" s="652"/>
      <c r="H38" s="662">
        <v>972394.82</v>
      </c>
      <c r="I38" s="650" t="s">
        <v>595</v>
      </c>
      <c r="J38" s="690" t="s">
        <v>632</v>
      </c>
      <c r="K38" s="336"/>
    </row>
    <row r="39" spans="1:11" ht="15.75" thickBot="1" x14ac:dyDescent="0.3">
      <c r="A39" s="384"/>
      <c r="B39" s="725" t="s">
        <v>625</v>
      </c>
      <c r="C39" s="726" t="s">
        <v>205</v>
      </c>
      <c r="D39" s="335"/>
      <c r="E39" s="690" t="s">
        <v>610</v>
      </c>
      <c r="F39" s="336"/>
      <c r="G39" s="651"/>
      <c r="H39" s="666">
        <f>+H38</f>
        <v>972394.82</v>
      </c>
      <c r="I39" s="639" t="s">
        <v>595</v>
      </c>
      <c r="J39" s="691" t="s">
        <v>632</v>
      </c>
      <c r="K39" s="338"/>
    </row>
    <row r="40" spans="1:11" ht="15.75" thickBot="1" x14ac:dyDescent="0.3">
      <c r="A40" s="384"/>
      <c r="B40" s="725" t="s">
        <v>599</v>
      </c>
      <c r="C40" s="726" t="s">
        <v>600</v>
      </c>
      <c r="D40" s="347"/>
      <c r="E40" s="654" t="s">
        <v>613</v>
      </c>
      <c r="F40" s="339"/>
      <c r="G40" s="653"/>
      <c r="H40" s="668">
        <f>+H38</f>
        <v>972394.82</v>
      </c>
      <c r="I40" s="654" t="s">
        <v>595</v>
      </c>
      <c r="J40" s="654" t="s">
        <v>632</v>
      </c>
      <c r="K40" s="339"/>
    </row>
    <row r="41" spans="1:11" ht="15.75" thickBot="1" x14ac:dyDescent="0.3">
      <c r="A41" s="632" t="s">
        <v>633</v>
      </c>
      <c r="B41" s="633"/>
      <c r="C41" s="633"/>
      <c r="D41" s="633"/>
      <c r="E41" s="633"/>
      <c r="F41" s="633"/>
      <c r="G41" s="633"/>
      <c r="H41" s="329"/>
      <c r="I41" s="329"/>
      <c r="J41" s="688"/>
      <c r="K41" s="330"/>
    </row>
    <row r="42" spans="1:11" ht="29.25" customHeight="1" thickBot="1" x14ac:dyDescent="0.3">
      <c r="A42" s="331">
        <v>1</v>
      </c>
      <c r="B42" s="629" t="s">
        <v>594</v>
      </c>
      <c r="C42" s="629"/>
      <c r="D42" s="332"/>
      <c r="E42" s="719"/>
      <c r="F42" s="332"/>
      <c r="G42" s="719"/>
      <c r="H42" s="332"/>
      <c r="I42" s="332"/>
      <c r="J42" s="689"/>
      <c r="K42" s="333"/>
    </row>
    <row r="43" spans="1:11" ht="35.25" customHeight="1" thickBot="1" x14ac:dyDescent="0.3">
      <c r="A43" s="728"/>
      <c r="B43" s="730" t="s">
        <v>592</v>
      </c>
      <c r="C43" s="726" t="s">
        <v>634</v>
      </c>
      <c r="D43" s="350"/>
      <c r="E43" s="661" t="s">
        <v>594</v>
      </c>
      <c r="F43" s="349"/>
      <c r="G43" s="655">
        <v>43100</v>
      </c>
      <c r="H43" s="354"/>
      <c r="I43" s="355"/>
      <c r="J43" s="690" t="s">
        <v>635</v>
      </c>
      <c r="K43" s="336"/>
    </row>
    <row r="44" spans="1:11" ht="34.5" thickBot="1" x14ac:dyDescent="0.3">
      <c r="A44" s="728"/>
      <c r="B44" s="730" t="s">
        <v>597</v>
      </c>
      <c r="C44" s="726" t="s">
        <v>636</v>
      </c>
      <c r="D44" s="350"/>
      <c r="E44" s="661" t="s">
        <v>637</v>
      </c>
      <c r="F44" s="349"/>
      <c r="G44" s="655">
        <v>43100</v>
      </c>
      <c r="H44" s="356"/>
      <c r="I44" s="344"/>
      <c r="J44" s="691" t="s">
        <v>635</v>
      </c>
      <c r="K44" s="338"/>
    </row>
    <row r="45" spans="1:11" ht="34.5" thickBot="1" x14ac:dyDescent="0.3">
      <c r="A45" s="728"/>
      <c r="B45" s="730" t="s">
        <v>599</v>
      </c>
      <c r="C45" s="726" t="s">
        <v>638</v>
      </c>
      <c r="D45" s="350"/>
      <c r="E45" s="661" t="s">
        <v>594</v>
      </c>
      <c r="F45" s="349"/>
      <c r="G45" s="655">
        <v>43100</v>
      </c>
      <c r="H45" s="356"/>
      <c r="I45" s="344"/>
      <c r="J45" s="691" t="s">
        <v>635</v>
      </c>
      <c r="K45" s="338"/>
    </row>
    <row r="46" spans="1:11" ht="34.5" thickBot="1" x14ac:dyDescent="0.3">
      <c r="A46" s="728"/>
      <c r="B46" s="730" t="s">
        <v>618</v>
      </c>
      <c r="C46" s="726" t="s">
        <v>639</v>
      </c>
      <c r="D46" s="350"/>
      <c r="E46" s="661" t="s">
        <v>640</v>
      </c>
      <c r="F46" s="349"/>
      <c r="G46" s="655">
        <v>43100</v>
      </c>
      <c r="H46" s="356"/>
      <c r="I46" s="344"/>
      <c r="J46" s="691" t="s">
        <v>635</v>
      </c>
      <c r="K46" s="338"/>
    </row>
    <row r="47" spans="1:11" ht="23.25" thickBot="1" x14ac:dyDescent="0.3">
      <c r="A47" s="728"/>
      <c r="B47" s="730" t="s">
        <v>641</v>
      </c>
      <c r="C47" s="726" t="s">
        <v>642</v>
      </c>
      <c r="D47" s="350"/>
      <c r="E47" s="661" t="s">
        <v>643</v>
      </c>
      <c r="F47" s="349"/>
      <c r="G47" s="655">
        <v>43100</v>
      </c>
      <c r="H47" s="356"/>
      <c r="I47" s="344"/>
      <c r="J47" s="654" t="s">
        <v>635</v>
      </c>
      <c r="K47" s="338"/>
    </row>
    <row r="48" spans="1:11" ht="27" customHeight="1" thickBot="1" x14ac:dyDescent="0.3">
      <c r="A48" s="331">
        <v>2</v>
      </c>
      <c r="B48" s="629" t="s">
        <v>644</v>
      </c>
      <c r="C48" s="629"/>
      <c r="D48" s="332"/>
      <c r="E48" s="719"/>
      <c r="F48" s="332"/>
      <c r="G48" s="719"/>
      <c r="H48" s="340"/>
      <c r="I48" s="340"/>
      <c r="J48" s="689"/>
      <c r="K48" s="341"/>
    </row>
    <row r="49" spans="1:11" ht="34.5" thickBot="1" x14ac:dyDescent="0.3">
      <c r="A49" s="728"/>
      <c r="B49" s="730" t="s">
        <v>592</v>
      </c>
      <c r="C49" s="726" t="s">
        <v>645</v>
      </c>
      <c r="D49" s="350"/>
      <c r="E49" s="661" t="s">
        <v>646</v>
      </c>
      <c r="F49" s="349"/>
      <c r="G49" s="652"/>
      <c r="H49" s="354"/>
      <c r="I49" s="656" t="s">
        <v>733</v>
      </c>
      <c r="J49" s="690" t="s">
        <v>596</v>
      </c>
      <c r="K49" s="336"/>
    </row>
    <row r="50" spans="1:11" ht="34.5" thickBot="1" x14ac:dyDescent="0.3">
      <c r="A50" s="728"/>
      <c r="B50" s="730" t="s">
        <v>597</v>
      </c>
      <c r="C50" s="726" t="s">
        <v>647</v>
      </c>
      <c r="D50" s="350"/>
      <c r="E50" s="661" t="s">
        <v>646</v>
      </c>
      <c r="F50" s="349"/>
      <c r="G50" s="652"/>
      <c r="H50" s="356"/>
      <c r="I50" s="657" t="s">
        <v>733</v>
      </c>
      <c r="J50" s="691" t="s">
        <v>596</v>
      </c>
      <c r="K50" s="338"/>
    </row>
    <row r="51" spans="1:11" ht="45.75" thickBot="1" x14ac:dyDescent="0.3">
      <c r="A51" s="728"/>
      <c r="B51" s="730" t="s">
        <v>599</v>
      </c>
      <c r="C51" s="726" t="s">
        <v>648</v>
      </c>
      <c r="D51" s="350"/>
      <c r="E51" s="661" t="s">
        <v>646</v>
      </c>
      <c r="F51" s="349"/>
      <c r="G51" s="652"/>
      <c r="H51" s="340"/>
      <c r="I51" s="658" t="s">
        <v>733</v>
      </c>
      <c r="J51" s="654" t="s">
        <v>596</v>
      </c>
      <c r="K51" s="339"/>
    </row>
    <row r="52" spans="1:11" ht="45.75" thickBot="1" x14ac:dyDescent="0.3">
      <c r="A52" s="728"/>
      <c r="B52" s="730" t="s">
        <v>618</v>
      </c>
      <c r="C52" s="726" t="s">
        <v>649</v>
      </c>
      <c r="D52" s="350"/>
      <c r="E52" s="661" t="s">
        <v>650</v>
      </c>
      <c r="F52" s="349"/>
      <c r="G52" s="652"/>
      <c r="H52" s="332"/>
      <c r="I52" s="659" t="s">
        <v>733</v>
      </c>
      <c r="J52" s="661" t="s">
        <v>596</v>
      </c>
      <c r="K52" s="349"/>
    </row>
    <row r="53" spans="1:11" ht="3" customHeight="1" thickBot="1" x14ac:dyDescent="0.3">
      <c r="A53" s="351"/>
      <c r="B53" s="352"/>
      <c r="C53" s="352"/>
      <c r="D53" s="352"/>
      <c r="F53" s="352"/>
      <c r="H53" s="352"/>
      <c r="I53" s="352"/>
      <c r="K53" s="352"/>
    </row>
    <row r="54" spans="1:11" ht="15.75" thickBot="1" x14ac:dyDescent="0.3">
      <c r="A54" s="353">
        <v>3</v>
      </c>
      <c r="B54" s="629" t="s">
        <v>651</v>
      </c>
      <c r="C54" s="629"/>
      <c r="D54" s="340"/>
      <c r="E54" s="644"/>
      <c r="F54" s="340"/>
      <c r="G54" s="644"/>
      <c r="H54" s="340"/>
      <c r="I54" s="340"/>
      <c r="J54" s="643"/>
      <c r="K54" s="341"/>
    </row>
    <row r="55" spans="1:11" ht="23.25" thickBot="1" x14ac:dyDescent="0.3">
      <c r="A55" s="728"/>
      <c r="B55" s="730" t="s">
        <v>621</v>
      </c>
      <c r="C55" s="726" t="s">
        <v>652</v>
      </c>
      <c r="D55" s="350"/>
      <c r="E55" s="661" t="s">
        <v>653</v>
      </c>
      <c r="F55" s="349"/>
      <c r="G55" s="652"/>
      <c r="H55" s="354"/>
      <c r="I55" s="355"/>
      <c r="J55" s="690" t="s">
        <v>624</v>
      </c>
      <c r="K55" s="336"/>
    </row>
    <row r="56" spans="1:11" ht="34.5" thickBot="1" x14ac:dyDescent="0.3">
      <c r="A56" s="728"/>
      <c r="B56" s="730" t="s">
        <v>625</v>
      </c>
      <c r="C56" s="726" t="s">
        <v>654</v>
      </c>
      <c r="D56" s="350"/>
      <c r="E56" s="661" t="s">
        <v>653</v>
      </c>
      <c r="F56" s="349"/>
      <c r="G56" s="652"/>
      <c r="H56" s="340"/>
      <c r="I56" s="346"/>
      <c r="J56" s="654" t="s">
        <v>624</v>
      </c>
      <c r="K56" s="339"/>
    </row>
    <row r="57" spans="1:11" ht="15.75" thickBot="1" x14ac:dyDescent="0.3">
      <c r="A57" s="357"/>
      <c r="B57" s="358"/>
      <c r="C57" s="358"/>
      <c r="D57" s="358"/>
      <c r="E57" s="693"/>
      <c r="F57" s="358"/>
      <c r="G57" s="693"/>
      <c r="H57" s="358"/>
      <c r="I57" s="358"/>
      <c r="J57" s="693"/>
      <c r="K57" s="359"/>
    </row>
    <row r="58" spans="1:11" ht="15.75" thickBot="1" x14ac:dyDescent="0.3">
      <c r="A58" s="630" t="s">
        <v>655</v>
      </c>
      <c r="B58" s="631"/>
      <c r="C58" s="631"/>
      <c r="D58" s="631"/>
      <c r="E58" s="631"/>
      <c r="F58" s="631"/>
      <c r="G58" s="631"/>
      <c r="H58" s="360"/>
      <c r="I58" s="360"/>
      <c r="J58" s="694"/>
      <c r="K58" s="361"/>
    </row>
    <row r="59" spans="1:11" ht="15.75" thickBot="1" x14ac:dyDescent="0.3">
      <c r="A59" s="632" t="s">
        <v>590</v>
      </c>
      <c r="B59" s="633"/>
      <c r="C59" s="633"/>
      <c r="D59" s="633"/>
      <c r="E59" s="633"/>
      <c r="F59" s="633"/>
      <c r="G59" s="633"/>
      <c r="H59" s="329"/>
      <c r="I59" s="329"/>
      <c r="J59" s="688"/>
      <c r="K59" s="330"/>
    </row>
    <row r="60" spans="1:11" ht="27" customHeight="1" thickBot="1" x14ac:dyDescent="0.3">
      <c r="A60" s="331">
        <v>1</v>
      </c>
      <c r="B60" s="629" t="s">
        <v>656</v>
      </c>
      <c r="C60" s="629"/>
      <c r="D60" s="332"/>
      <c r="E60" s="719"/>
      <c r="F60" s="332"/>
      <c r="G60" s="719"/>
      <c r="H60" s="332"/>
      <c r="I60" s="332"/>
      <c r="J60" s="689"/>
      <c r="K60" s="333"/>
    </row>
    <row r="61" spans="1:11" ht="23.25" thickBot="1" x14ac:dyDescent="0.3">
      <c r="A61" s="384"/>
      <c r="B61" s="725" t="s">
        <v>592</v>
      </c>
      <c r="C61" s="726" t="s">
        <v>657</v>
      </c>
      <c r="D61" s="335"/>
      <c r="E61" s="690" t="s">
        <v>658</v>
      </c>
      <c r="F61" s="682"/>
      <c r="G61" s="682">
        <v>43100</v>
      </c>
      <c r="H61" s="662">
        <v>16528912.41</v>
      </c>
      <c r="I61" s="639" t="s">
        <v>595</v>
      </c>
      <c r="J61" s="690" t="s">
        <v>659</v>
      </c>
      <c r="K61" s="336"/>
    </row>
    <row r="62" spans="1:11" ht="34.5" thickBot="1" x14ac:dyDescent="0.3">
      <c r="A62" s="384"/>
      <c r="B62" s="725" t="s">
        <v>597</v>
      </c>
      <c r="C62" s="726" t="s">
        <v>660</v>
      </c>
      <c r="D62" s="337"/>
      <c r="E62" s="691" t="s">
        <v>661</v>
      </c>
      <c r="F62" s="641"/>
      <c r="G62" s="641">
        <v>43100</v>
      </c>
      <c r="H62" s="663">
        <v>12704.82</v>
      </c>
      <c r="I62" s="640" t="s">
        <v>595</v>
      </c>
      <c r="J62" s="691" t="s">
        <v>659</v>
      </c>
      <c r="K62" s="338"/>
    </row>
    <row r="63" spans="1:11" ht="34.5" thickBot="1" x14ac:dyDescent="0.3">
      <c r="A63" s="384"/>
      <c r="B63" s="725" t="s">
        <v>599</v>
      </c>
      <c r="C63" s="726" t="s">
        <v>662</v>
      </c>
      <c r="D63" s="337"/>
      <c r="E63" s="691" t="s">
        <v>661</v>
      </c>
      <c r="F63" s="682"/>
      <c r="G63" s="682">
        <v>43100</v>
      </c>
      <c r="H63" s="664">
        <v>0</v>
      </c>
      <c r="I63" s="640" t="s">
        <v>595</v>
      </c>
      <c r="J63" s="691" t="s">
        <v>659</v>
      </c>
      <c r="K63" s="338"/>
    </row>
    <row r="64" spans="1:11" ht="34.5" thickBot="1" x14ac:dyDescent="0.3">
      <c r="A64" s="384"/>
      <c r="B64" s="725" t="s">
        <v>618</v>
      </c>
      <c r="C64" s="726" t="s">
        <v>663</v>
      </c>
      <c r="D64" s="337"/>
      <c r="E64" s="691" t="s">
        <v>661</v>
      </c>
      <c r="F64" s="682"/>
      <c r="G64" s="682">
        <v>43100</v>
      </c>
      <c r="H64" s="664">
        <v>0</v>
      </c>
      <c r="I64" s="640" t="s">
        <v>595</v>
      </c>
      <c r="J64" s="691" t="s">
        <v>659</v>
      </c>
      <c r="K64" s="338"/>
    </row>
    <row r="65" spans="1:11" ht="34.5" thickBot="1" x14ac:dyDescent="0.3">
      <c r="A65" s="384"/>
      <c r="B65" s="725" t="s">
        <v>641</v>
      </c>
      <c r="C65" s="726" t="s">
        <v>664</v>
      </c>
      <c r="D65" s="347"/>
      <c r="E65" s="654"/>
      <c r="F65" s="682"/>
      <c r="G65" s="682">
        <v>43100</v>
      </c>
      <c r="H65" s="665">
        <v>12704.82</v>
      </c>
      <c r="I65" s="648" t="s">
        <v>595</v>
      </c>
      <c r="J65" s="654" t="s">
        <v>665</v>
      </c>
      <c r="K65" s="339"/>
    </row>
    <row r="66" spans="1:11" ht="15.75" thickBot="1" x14ac:dyDescent="0.3">
      <c r="A66" s="632" t="s">
        <v>633</v>
      </c>
      <c r="B66" s="633"/>
      <c r="C66" s="633"/>
      <c r="D66" s="633"/>
      <c r="E66" s="633"/>
      <c r="F66" s="633"/>
      <c r="G66" s="633"/>
      <c r="H66" s="329"/>
      <c r="I66" s="329"/>
      <c r="J66" s="688"/>
      <c r="K66" s="330"/>
    </row>
    <row r="67" spans="1:11" ht="39.75" customHeight="1" thickBot="1" x14ac:dyDescent="0.3">
      <c r="A67" s="384">
        <v>1</v>
      </c>
      <c r="B67" s="731" t="s">
        <v>666</v>
      </c>
      <c r="C67" s="732"/>
      <c r="D67" s="336"/>
      <c r="E67" s="690" t="s">
        <v>667</v>
      </c>
      <c r="F67" s="336"/>
      <c r="G67" s="651"/>
      <c r="H67" s="354"/>
      <c r="I67" s="656" t="s">
        <v>733</v>
      </c>
      <c r="J67" s="690" t="s">
        <v>668</v>
      </c>
      <c r="K67" s="336"/>
    </row>
    <row r="68" spans="1:11" ht="39.75" customHeight="1" thickBot="1" x14ac:dyDescent="0.3">
      <c r="A68" s="384">
        <v>2</v>
      </c>
      <c r="B68" s="731" t="s">
        <v>669</v>
      </c>
      <c r="C68" s="732"/>
      <c r="D68" s="338"/>
      <c r="E68" s="691" t="s">
        <v>667</v>
      </c>
      <c r="F68" s="338"/>
      <c r="G68" s="722"/>
      <c r="H68" s="356"/>
      <c r="I68" s="657" t="s">
        <v>733</v>
      </c>
      <c r="J68" s="691" t="s">
        <v>668</v>
      </c>
      <c r="K68" s="338"/>
    </row>
    <row r="69" spans="1:11" ht="23.25" thickBot="1" x14ac:dyDescent="0.3">
      <c r="A69" s="384">
        <v>3</v>
      </c>
      <c r="B69" s="731" t="s">
        <v>670</v>
      </c>
      <c r="C69" s="732"/>
      <c r="D69" s="339"/>
      <c r="E69" s="654" t="s">
        <v>667</v>
      </c>
      <c r="F69" s="339"/>
      <c r="G69" s="653"/>
      <c r="H69" s="340"/>
      <c r="I69" s="658" t="s">
        <v>733</v>
      </c>
      <c r="J69" s="654" t="s">
        <v>671</v>
      </c>
      <c r="K69" s="339"/>
    </row>
    <row r="70" spans="1:11" ht="15.75" thickBot="1" x14ac:dyDescent="0.3">
      <c r="A70" s="630" t="s">
        <v>672</v>
      </c>
      <c r="B70" s="631"/>
      <c r="C70" s="631"/>
      <c r="D70" s="631"/>
      <c r="E70" s="631"/>
      <c r="F70" s="631"/>
      <c r="G70" s="635"/>
      <c r="H70" s="362"/>
      <c r="I70" s="362"/>
      <c r="J70" s="695"/>
      <c r="K70" s="362"/>
    </row>
    <row r="71" spans="1:11" ht="15.75" thickBot="1" x14ac:dyDescent="0.3">
      <c r="A71" s="636" t="s">
        <v>590</v>
      </c>
      <c r="B71" s="637"/>
      <c r="C71" s="637"/>
      <c r="D71" s="637"/>
      <c r="E71" s="637"/>
      <c r="F71" s="637"/>
      <c r="G71" s="637"/>
      <c r="H71" s="637"/>
      <c r="I71" s="637"/>
      <c r="J71" s="637"/>
      <c r="K71" s="638"/>
    </row>
    <row r="72" spans="1:11" ht="15.75" thickBot="1" x14ac:dyDescent="0.3">
      <c r="A72" s="331">
        <v>1</v>
      </c>
      <c r="B72" s="629" t="s">
        <v>673</v>
      </c>
      <c r="C72" s="629"/>
      <c r="D72" s="332"/>
      <c r="E72" s="719"/>
      <c r="F72" s="332"/>
      <c r="G72" s="719"/>
      <c r="H72" s="332"/>
      <c r="I72" s="332"/>
      <c r="J72" s="689"/>
      <c r="K72" s="333"/>
    </row>
    <row r="73" spans="1:11" ht="15.75" thickBot="1" x14ac:dyDescent="0.3">
      <c r="A73" s="334"/>
      <c r="B73" s="725" t="s">
        <v>592</v>
      </c>
      <c r="C73" s="733" t="s">
        <v>674</v>
      </c>
      <c r="D73" s="349"/>
      <c r="E73" s="661"/>
      <c r="F73" s="349"/>
      <c r="G73" s="655">
        <v>43100</v>
      </c>
      <c r="H73" s="660">
        <v>6</v>
      </c>
      <c r="I73" s="661" t="s">
        <v>734</v>
      </c>
      <c r="J73" s="661" t="s">
        <v>675</v>
      </c>
      <c r="K73" s="349"/>
    </row>
    <row r="74" spans="1:11" ht="15.75" thickBot="1" x14ac:dyDescent="0.3">
      <c r="A74" s="334"/>
      <c r="B74" s="725" t="s">
        <v>597</v>
      </c>
      <c r="C74" s="733" t="s">
        <v>676</v>
      </c>
      <c r="D74" s="349"/>
      <c r="E74" s="661"/>
      <c r="F74" s="349"/>
      <c r="G74" s="655">
        <v>43100</v>
      </c>
      <c r="H74" s="661"/>
      <c r="I74" s="661" t="s">
        <v>595</v>
      </c>
      <c r="J74" s="661" t="s">
        <v>675</v>
      </c>
      <c r="K74" s="349"/>
    </row>
    <row r="75" spans="1:11" s="325" customFormat="1" ht="5.25" customHeight="1" thickBot="1" x14ac:dyDescent="0.3">
      <c r="A75" s="363"/>
      <c r="B75" s="363"/>
      <c r="C75" s="363"/>
      <c r="D75" s="363"/>
      <c r="E75" s="683"/>
      <c r="F75" s="363"/>
      <c r="G75" s="683"/>
      <c r="H75" s="363"/>
      <c r="I75" s="363"/>
      <c r="J75" s="683"/>
      <c r="K75" s="363"/>
    </row>
    <row r="76" spans="1:11" s="325" customFormat="1" ht="23.25" customHeight="1" x14ac:dyDescent="0.25">
      <c r="A76" s="119"/>
      <c r="B76" s="120"/>
      <c r="C76" s="120"/>
      <c r="D76" s="120"/>
      <c r="E76" s="720"/>
      <c r="F76" s="120"/>
      <c r="G76" s="720"/>
      <c r="H76" s="674"/>
      <c r="I76" s="674"/>
      <c r="J76" s="696"/>
      <c r="K76" s="675"/>
    </row>
    <row r="77" spans="1:11" s="325" customFormat="1" x14ac:dyDescent="0.25">
      <c r="A77" s="386"/>
      <c r="B77" s="122"/>
      <c r="C77" s="122" t="s">
        <v>549</v>
      </c>
      <c r="D77" s="122"/>
      <c r="E77" s="721"/>
      <c r="F77" s="103"/>
      <c r="G77" s="723"/>
      <c r="H77" s="676" t="s">
        <v>550</v>
      </c>
      <c r="I77" s="676"/>
      <c r="J77" s="697"/>
      <c r="K77" s="677"/>
    </row>
    <row r="78" spans="1:11" s="325" customFormat="1" x14ac:dyDescent="0.2">
      <c r="A78" s="678"/>
      <c r="B78" s="103"/>
      <c r="C78" s="385" t="s">
        <v>542</v>
      </c>
      <c r="D78" s="676"/>
      <c r="E78" s="697"/>
      <c r="F78" s="676"/>
      <c r="G78" s="724"/>
      <c r="H78" s="557" t="s">
        <v>543</v>
      </c>
      <c r="I78" s="557"/>
      <c r="J78" s="557"/>
      <c r="K78" s="677"/>
    </row>
    <row r="79" spans="1:11" s="325" customFormat="1" x14ac:dyDescent="0.25">
      <c r="A79" s="678"/>
      <c r="B79" s="125"/>
      <c r="C79" s="385" t="s">
        <v>544</v>
      </c>
      <c r="D79" s="676"/>
      <c r="E79" s="697"/>
      <c r="F79" s="676"/>
      <c r="G79" s="724"/>
      <c r="H79" s="557" t="s">
        <v>548</v>
      </c>
      <c r="I79" s="557"/>
      <c r="J79" s="557"/>
      <c r="K79" s="677"/>
    </row>
    <row r="80" spans="1:11" s="325" customFormat="1" ht="38.25" customHeight="1" thickBot="1" x14ac:dyDescent="0.3">
      <c r="A80" s="679" t="s">
        <v>545</v>
      </c>
      <c r="B80" s="680"/>
      <c r="C80" s="680"/>
      <c r="D80" s="680"/>
      <c r="E80" s="680"/>
      <c r="F80" s="680"/>
      <c r="G80" s="680"/>
      <c r="H80" s="680"/>
      <c r="I80" s="680"/>
      <c r="J80" s="680"/>
      <c r="K80" s="681"/>
    </row>
    <row r="81" spans="5:10" s="325" customFormat="1" x14ac:dyDescent="0.25">
      <c r="E81" s="683"/>
      <c r="G81" s="683"/>
      <c r="J81" s="683"/>
    </row>
    <row r="82" spans="5:10" s="325" customFormat="1" x14ac:dyDescent="0.25">
      <c r="E82" s="683"/>
      <c r="G82" s="683"/>
      <c r="J82" s="683"/>
    </row>
    <row r="83" spans="5:10" s="325" customFormat="1" x14ac:dyDescent="0.25">
      <c r="E83" s="683"/>
      <c r="G83" s="683"/>
      <c r="J83" s="683"/>
    </row>
    <row r="84" spans="5:10" s="325" customFormat="1" x14ac:dyDescent="0.25">
      <c r="E84" s="683"/>
      <c r="G84" s="683"/>
      <c r="J84" s="683"/>
    </row>
    <row r="85" spans="5:10" s="325" customFormat="1" x14ac:dyDescent="0.25">
      <c r="E85" s="683"/>
      <c r="G85" s="683"/>
      <c r="J85" s="683"/>
    </row>
    <row r="86" spans="5:10" s="325" customFormat="1" x14ac:dyDescent="0.25">
      <c r="E86" s="683"/>
      <c r="G86" s="683"/>
      <c r="J86" s="683"/>
    </row>
    <row r="87" spans="5:10" s="325" customFormat="1" x14ac:dyDescent="0.25">
      <c r="E87" s="683"/>
      <c r="G87" s="683"/>
      <c r="J87" s="683"/>
    </row>
    <row r="88" spans="5:10" s="325" customFormat="1" x14ac:dyDescent="0.25">
      <c r="E88" s="683"/>
      <c r="G88" s="683"/>
      <c r="J88" s="683"/>
    </row>
    <row r="89" spans="5:10" s="325" customFormat="1" x14ac:dyDescent="0.25">
      <c r="E89" s="683"/>
      <c r="G89" s="683"/>
      <c r="J89" s="683"/>
    </row>
    <row r="90" spans="5:10" s="325" customFormat="1" x14ac:dyDescent="0.25">
      <c r="E90" s="683"/>
      <c r="G90" s="683"/>
      <c r="J90" s="683"/>
    </row>
    <row r="91" spans="5:10" s="325" customFormat="1" x14ac:dyDescent="0.25">
      <c r="E91" s="683"/>
      <c r="G91" s="683"/>
      <c r="J91" s="683"/>
    </row>
    <row r="92" spans="5:10" s="325" customFormat="1" x14ac:dyDescent="0.25">
      <c r="E92" s="683"/>
      <c r="G92" s="683"/>
      <c r="J92" s="683"/>
    </row>
    <row r="93" spans="5:10" s="325" customFormat="1" x14ac:dyDescent="0.25">
      <c r="E93" s="683"/>
      <c r="G93" s="683"/>
      <c r="J93" s="683"/>
    </row>
    <row r="94" spans="5:10" s="325" customFormat="1" x14ac:dyDescent="0.25">
      <c r="E94" s="683"/>
      <c r="G94" s="683"/>
      <c r="J94" s="683"/>
    </row>
    <row r="95" spans="5:10" s="325" customFormat="1" x14ac:dyDescent="0.25">
      <c r="E95" s="683"/>
      <c r="G95" s="683"/>
      <c r="J95" s="683"/>
    </row>
    <row r="96" spans="5:10" s="325" customFormat="1" x14ac:dyDescent="0.25">
      <c r="E96" s="683"/>
      <c r="G96" s="683"/>
      <c r="J96" s="683"/>
    </row>
    <row r="97" spans="5:10" s="325" customFormat="1" x14ac:dyDescent="0.25">
      <c r="E97" s="683"/>
      <c r="G97" s="683"/>
      <c r="J97" s="683"/>
    </row>
    <row r="98" spans="5:10" s="325" customFormat="1" x14ac:dyDescent="0.25">
      <c r="E98" s="683"/>
      <c r="G98" s="683"/>
      <c r="J98" s="683"/>
    </row>
    <row r="99" spans="5:10" s="325" customFormat="1" x14ac:dyDescent="0.25">
      <c r="E99" s="683"/>
      <c r="G99" s="683"/>
      <c r="J99" s="683"/>
    </row>
    <row r="100" spans="5:10" s="325" customFormat="1" x14ac:dyDescent="0.25">
      <c r="E100" s="683"/>
      <c r="G100" s="683"/>
      <c r="J100" s="683"/>
    </row>
    <row r="101" spans="5:10" s="325" customFormat="1" x14ac:dyDescent="0.25">
      <c r="E101" s="683"/>
      <c r="G101" s="683"/>
      <c r="J101" s="683"/>
    </row>
    <row r="102" spans="5:10" s="325" customFormat="1" x14ac:dyDescent="0.25">
      <c r="E102" s="683"/>
      <c r="G102" s="683"/>
      <c r="J102" s="683"/>
    </row>
    <row r="103" spans="5:10" s="325" customFormat="1" x14ac:dyDescent="0.25">
      <c r="E103" s="683"/>
      <c r="G103" s="683"/>
      <c r="J103" s="683"/>
    </row>
    <row r="104" spans="5:10" s="325" customFormat="1" x14ac:dyDescent="0.25">
      <c r="E104" s="683"/>
      <c r="G104" s="683"/>
      <c r="J104" s="683"/>
    </row>
    <row r="105" spans="5:10" s="325" customFormat="1" x14ac:dyDescent="0.25">
      <c r="E105" s="683"/>
      <c r="G105" s="683"/>
      <c r="J105" s="683"/>
    </row>
    <row r="106" spans="5:10" s="325" customFormat="1" x14ac:dyDescent="0.25">
      <c r="E106" s="683"/>
      <c r="G106" s="683"/>
      <c r="J106" s="683"/>
    </row>
    <row r="107" spans="5:10" s="325" customFormat="1" x14ac:dyDescent="0.25">
      <c r="E107" s="683"/>
      <c r="G107" s="683"/>
      <c r="J107" s="683"/>
    </row>
    <row r="108" spans="5:10" s="325" customFormat="1" x14ac:dyDescent="0.25">
      <c r="E108" s="683"/>
      <c r="G108" s="683"/>
      <c r="J108" s="683"/>
    </row>
    <row r="109" spans="5:10" s="325" customFormat="1" x14ac:dyDescent="0.25">
      <c r="E109" s="683"/>
      <c r="G109" s="683"/>
      <c r="J109" s="683"/>
    </row>
    <row r="110" spans="5:10" s="325" customFormat="1" x14ac:dyDescent="0.25">
      <c r="E110" s="683"/>
      <c r="G110" s="683"/>
      <c r="J110" s="683"/>
    </row>
    <row r="111" spans="5:10" s="325" customFormat="1" x14ac:dyDescent="0.25">
      <c r="E111" s="683"/>
      <c r="G111" s="683"/>
      <c r="J111" s="683"/>
    </row>
    <row r="112" spans="5:10" s="325" customFormat="1" x14ac:dyDescent="0.25">
      <c r="E112" s="683"/>
      <c r="G112" s="683"/>
      <c r="J112" s="683"/>
    </row>
    <row r="113" spans="5:10" s="325" customFormat="1" x14ac:dyDescent="0.25">
      <c r="E113" s="683"/>
      <c r="G113" s="683"/>
      <c r="J113" s="683"/>
    </row>
    <row r="114" spans="5:10" s="325" customFormat="1" x14ac:dyDescent="0.25">
      <c r="E114" s="683"/>
      <c r="G114" s="683"/>
      <c r="J114" s="683"/>
    </row>
    <row r="115" spans="5:10" s="325" customFormat="1" x14ac:dyDescent="0.25">
      <c r="E115" s="683"/>
      <c r="G115" s="683"/>
      <c r="J115" s="683"/>
    </row>
    <row r="116" spans="5:10" s="325" customFormat="1" x14ac:dyDescent="0.25">
      <c r="E116" s="683"/>
      <c r="G116" s="683"/>
      <c r="J116" s="683"/>
    </row>
    <row r="117" spans="5:10" s="325" customFormat="1" x14ac:dyDescent="0.25">
      <c r="E117" s="683"/>
      <c r="G117" s="683"/>
      <c r="J117" s="683"/>
    </row>
    <row r="118" spans="5:10" s="325" customFormat="1" x14ac:dyDescent="0.25">
      <c r="E118" s="683"/>
      <c r="G118" s="683"/>
      <c r="J118" s="683"/>
    </row>
    <row r="119" spans="5:10" s="325" customFormat="1" x14ac:dyDescent="0.25">
      <c r="E119" s="683"/>
      <c r="G119" s="683"/>
      <c r="J119" s="683"/>
    </row>
    <row r="120" spans="5:10" s="325" customFormat="1" x14ac:dyDescent="0.25">
      <c r="E120" s="683"/>
      <c r="G120" s="683"/>
      <c r="J120" s="683"/>
    </row>
    <row r="121" spans="5:10" s="325" customFormat="1" x14ac:dyDescent="0.25">
      <c r="E121" s="683"/>
      <c r="G121" s="683"/>
      <c r="J121" s="683"/>
    </row>
    <row r="122" spans="5:10" s="325" customFormat="1" x14ac:dyDescent="0.25">
      <c r="E122" s="683"/>
      <c r="G122" s="683"/>
      <c r="J122" s="683"/>
    </row>
    <row r="123" spans="5:10" s="325" customFormat="1" x14ac:dyDescent="0.25">
      <c r="E123" s="683"/>
      <c r="G123" s="683"/>
      <c r="J123" s="683"/>
    </row>
    <row r="124" spans="5:10" s="325" customFormat="1" x14ac:dyDescent="0.25">
      <c r="E124" s="683"/>
      <c r="G124" s="683"/>
      <c r="J124" s="683"/>
    </row>
    <row r="125" spans="5:10" s="325" customFormat="1" x14ac:dyDescent="0.25">
      <c r="E125" s="683"/>
      <c r="G125" s="683"/>
      <c r="J125" s="683"/>
    </row>
    <row r="126" spans="5:10" s="325" customFormat="1" x14ac:dyDescent="0.25">
      <c r="E126" s="683"/>
      <c r="G126" s="683"/>
      <c r="J126" s="683"/>
    </row>
    <row r="127" spans="5:10" s="325" customFormat="1" x14ac:dyDescent="0.25">
      <c r="E127" s="683"/>
      <c r="G127" s="683"/>
      <c r="J127" s="683"/>
    </row>
    <row r="128" spans="5:10" s="325" customFormat="1" x14ac:dyDescent="0.25">
      <c r="E128" s="683"/>
      <c r="G128" s="683"/>
      <c r="J128" s="683"/>
    </row>
    <row r="129" spans="5:10" s="325" customFormat="1" x14ac:dyDescent="0.25">
      <c r="E129" s="683"/>
      <c r="G129" s="683"/>
      <c r="J129" s="683"/>
    </row>
    <row r="130" spans="5:10" s="325" customFormat="1" x14ac:dyDescent="0.25">
      <c r="E130" s="683"/>
      <c r="G130" s="683"/>
      <c r="J130" s="683"/>
    </row>
    <row r="131" spans="5:10" s="325" customFormat="1" x14ac:dyDescent="0.25">
      <c r="E131" s="683"/>
      <c r="G131" s="683"/>
      <c r="J131" s="683"/>
    </row>
    <row r="132" spans="5:10" s="325" customFormat="1" x14ac:dyDescent="0.25">
      <c r="E132" s="683"/>
      <c r="G132" s="683"/>
      <c r="J132" s="683"/>
    </row>
    <row r="133" spans="5:10" s="325" customFormat="1" x14ac:dyDescent="0.25">
      <c r="E133" s="683"/>
      <c r="G133" s="683"/>
      <c r="J133" s="683"/>
    </row>
    <row r="134" spans="5:10" s="325" customFormat="1" x14ac:dyDescent="0.25">
      <c r="E134" s="683"/>
      <c r="G134" s="683"/>
      <c r="J134" s="683"/>
    </row>
    <row r="135" spans="5:10" s="325" customFormat="1" x14ac:dyDescent="0.25">
      <c r="E135" s="683"/>
      <c r="G135" s="683"/>
      <c r="J135" s="683"/>
    </row>
    <row r="136" spans="5:10" s="325" customFormat="1" x14ac:dyDescent="0.25">
      <c r="E136" s="683"/>
      <c r="G136" s="683"/>
      <c r="J136" s="683"/>
    </row>
    <row r="137" spans="5:10" s="325" customFormat="1" x14ac:dyDescent="0.25">
      <c r="E137" s="683"/>
      <c r="G137" s="683"/>
      <c r="J137" s="683"/>
    </row>
    <row r="138" spans="5:10" s="325" customFormat="1" x14ac:dyDescent="0.25">
      <c r="E138" s="683"/>
      <c r="G138" s="683"/>
      <c r="J138" s="683"/>
    </row>
    <row r="139" spans="5:10" s="325" customFormat="1" x14ac:dyDescent="0.25">
      <c r="E139" s="683"/>
      <c r="G139" s="683"/>
      <c r="J139" s="683"/>
    </row>
    <row r="140" spans="5:10" s="325" customFormat="1" x14ac:dyDescent="0.25">
      <c r="E140" s="683"/>
      <c r="G140" s="683"/>
      <c r="J140" s="683"/>
    </row>
    <row r="141" spans="5:10" s="325" customFormat="1" x14ac:dyDescent="0.25">
      <c r="E141" s="683"/>
      <c r="G141" s="683"/>
      <c r="J141" s="683"/>
    </row>
    <row r="142" spans="5:10" s="325" customFormat="1" x14ac:dyDescent="0.25">
      <c r="E142" s="683"/>
      <c r="G142" s="683"/>
      <c r="J142" s="683"/>
    </row>
    <row r="143" spans="5:10" s="325" customFormat="1" x14ac:dyDescent="0.25">
      <c r="E143" s="683"/>
      <c r="G143" s="683"/>
      <c r="J143" s="683"/>
    </row>
    <row r="144" spans="5:10" s="325" customFormat="1" x14ac:dyDescent="0.25">
      <c r="E144" s="683"/>
      <c r="G144" s="683"/>
      <c r="J144" s="683"/>
    </row>
    <row r="145" spans="5:10" s="325" customFormat="1" x14ac:dyDescent="0.25">
      <c r="E145" s="683"/>
      <c r="G145" s="683"/>
      <c r="J145" s="683"/>
    </row>
    <row r="146" spans="5:10" s="325" customFormat="1" x14ac:dyDescent="0.25">
      <c r="E146" s="683"/>
      <c r="G146" s="683"/>
      <c r="J146" s="683"/>
    </row>
    <row r="147" spans="5:10" s="325" customFormat="1" x14ac:dyDescent="0.25">
      <c r="E147" s="683"/>
      <c r="G147" s="683"/>
      <c r="J147" s="683"/>
    </row>
    <row r="148" spans="5:10" s="325" customFormat="1" x14ac:dyDescent="0.25">
      <c r="E148" s="683"/>
      <c r="G148" s="683"/>
      <c r="J148" s="683"/>
    </row>
    <row r="149" spans="5:10" s="325" customFormat="1" x14ac:dyDescent="0.25">
      <c r="E149" s="683"/>
      <c r="G149" s="683"/>
      <c r="J149" s="683"/>
    </row>
    <row r="150" spans="5:10" s="325" customFormat="1" x14ac:dyDescent="0.25">
      <c r="E150" s="683"/>
      <c r="G150" s="683"/>
      <c r="J150" s="683"/>
    </row>
    <row r="151" spans="5:10" s="325" customFormat="1" x14ac:dyDescent="0.25">
      <c r="E151" s="683"/>
      <c r="G151" s="683"/>
      <c r="J151" s="683"/>
    </row>
    <row r="152" spans="5:10" s="325" customFormat="1" x14ac:dyDescent="0.25">
      <c r="E152" s="683"/>
      <c r="G152" s="683"/>
      <c r="J152" s="683"/>
    </row>
    <row r="153" spans="5:10" s="325" customFormat="1" x14ac:dyDescent="0.25">
      <c r="E153" s="683"/>
      <c r="G153" s="683"/>
      <c r="J153" s="683"/>
    </row>
    <row r="154" spans="5:10" s="325" customFormat="1" x14ac:dyDescent="0.25">
      <c r="E154" s="683"/>
      <c r="G154" s="683"/>
      <c r="J154" s="683"/>
    </row>
    <row r="155" spans="5:10" s="325" customFormat="1" x14ac:dyDescent="0.25">
      <c r="E155" s="683"/>
      <c r="G155" s="683"/>
      <c r="J155" s="683"/>
    </row>
    <row r="156" spans="5:10" s="325" customFormat="1" x14ac:dyDescent="0.25">
      <c r="E156" s="683"/>
      <c r="G156" s="683"/>
      <c r="J156" s="683"/>
    </row>
    <row r="157" spans="5:10" s="325" customFormat="1" x14ac:dyDescent="0.25">
      <c r="E157" s="683"/>
      <c r="G157" s="683"/>
      <c r="J157" s="683"/>
    </row>
    <row r="158" spans="5:10" s="325" customFormat="1" x14ac:dyDescent="0.25">
      <c r="E158" s="683"/>
      <c r="G158" s="683"/>
      <c r="J158" s="683"/>
    </row>
    <row r="159" spans="5:10" s="325" customFormat="1" x14ac:dyDescent="0.25">
      <c r="E159" s="683"/>
      <c r="G159" s="683"/>
      <c r="J159" s="683"/>
    </row>
    <row r="160" spans="5:10" s="325" customFormat="1" x14ac:dyDescent="0.25">
      <c r="E160" s="683"/>
      <c r="G160" s="683"/>
      <c r="J160" s="683"/>
    </row>
    <row r="161" spans="5:10" s="325" customFormat="1" x14ac:dyDescent="0.25">
      <c r="E161" s="683"/>
      <c r="G161" s="683"/>
      <c r="J161" s="683"/>
    </row>
    <row r="162" spans="5:10" s="325" customFormat="1" x14ac:dyDescent="0.25">
      <c r="E162" s="683"/>
      <c r="G162" s="683"/>
      <c r="J162" s="683"/>
    </row>
    <row r="163" spans="5:10" s="325" customFormat="1" x14ac:dyDescent="0.25">
      <c r="E163" s="683"/>
      <c r="G163" s="683"/>
      <c r="J163" s="683"/>
    </row>
    <row r="164" spans="5:10" s="325" customFormat="1" x14ac:dyDescent="0.25">
      <c r="E164" s="683"/>
      <c r="G164" s="683"/>
      <c r="J164" s="683"/>
    </row>
    <row r="165" spans="5:10" s="325" customFormat="1" x14ac:dyDescent="0.25">
      <c r="E165" s="683"/>
      <c r="G165" s="683"/>
      <c r="J165" s="683"/>
    </row>
    <row r="166" spans="5:10" s="325" customFormat="1" x14ac:dyDescent="0.25">
      <c r="E166" s="683"/>
      <c r="G166" s="683"/>
      <c r="J166" s="683"/>
    </row>
    <row r="167" spans="5:10" s="325" customFormat="1" x14ac:dyDescent="0.25">
      <c r="E167" s="683"/>
      <c r="G167" s="683"/>
      <c r="J167" s="683"/>
    </row>
    <row r="168" spans="5:10" s="325" customFormat="1" x14ac:dyDescent="0.25">
      <c r="E168" s="683"/>
      <c r="G168" s="683"/>
      <c r="J168" s="683"/>
    </row>
    <row r="169" spans="5:10" s="325" customFormat="1" x14ac:dyDescent="0.25">
      <c r="E169" s="683"/>
      <c r="G169" s="683"/>
      <c r="J169" s="683"/>
    </row>
    <row r="170" spans="5:10" s="325" customFormat="1" x14ac:dyDescent="0.25">
      <c r="E170" s="683"/>
      <c r="G170" s="683"/>
      <c r="J170" s="683"/>
    </row>
    <row r="171" spans="5:10" s="325" customFormat="1" x14ac:dyDescent="0.25">
      <c r="E171" s="683"/>
      <c r="G171" s="683"/>
      <c r="J171" s="683"/>
    </row>
    <row r="172" spans="5:10" s="325" customFormat="1" x14ac:dyDescent="0.25">
      <c r="E172" s="683"/>
      <c r="G172" s="683"/>
      <c r="J172" s="683"/>
    </row>
    <row r="173" spans="5:10" s="325" customFormat="1" x14ac:dyDescent="0.25">
      <c r="E173" s="683"/>
      <c r="G173" s="683"/>
      <c r="J173" s="683"/>
    </row>
    <row r="174" spans="5:10" s="325" customFormat="1" x14ac:dyDescent="0.25">
      <c r="E174" s="683"/>
      <c r="G174" s="683"/>
      <c r="J174" s="683"/>
    </row>
    <row r="175" spans="5:10" s="325" customFormat="1" x14ac:dyDescent="0.25">
      <c r="E175" s="683"/>
      <c r="G175" s="683"/>
      <c r="J175" s="683"/>
    </row>
    <row r="176" spans="5:10" s="325" customFormat="1" x14ac:dyDescent="0.25">
      <c r="E176" s="683"/>
      <c r="G176" s="683"/>
      <c r="J176" s="683"/>
    </row>
    <row r="177" spans="5:10" s="325" customFormat="1" x14ac:dyDescent="0.25">
      <c r="E177" s="683"/>
      <c r="G177" s="683"/>
      <c r="J177" s="683"/>
    </row>
    <row r="178" spans="5:10" s="325" customFormat="1" x14ac:dyDescent="0.25">
      <c r="E178" s="683"/>
      <c r="G178" s="683"/>
      <c r="J178" s="683"/>
    </row>
    <row r="179" spans="5:10" s="325" customFormat="1" x14ac:dyDescent="0.25">
      <c r="E179" s="683"/>
      <c r="G179" s="683"/>
      <c r="J179" s="683"/>
    </row>
    <row r="180" spans="5:10" s="325" customFormat="1" x14ac:dyDescent="0.25">
      <c r="E180" s="683"/>
      <c r="G180" s="683"/>
      <c r="J180" s="683"/>
    </row>
    <row r="181" spans="5:10" s="325" customFormat="1" x14ac:dyDescent="0.25">
      <c r="E181" s="683"/>
      <c r="G181" s="683"/>
      <c r="J181" s="683"/>
    </row>
    <row r="182" spans="5:10" s="325" customFormat="1" x14ac:dyDescent="0.25">
      <c r="E182" s="683"/>
      <c r="G182" s="683"/>
      <c r="J182" s="683"/>
    </row>
    <row r="183" spans="5:10" s="325" customFormat="1" x14ac:dyDescent="0.25">
      <c r="E183" s="683"/>
      <c r="G183" s="683"/>
      <c r="J183" s="683"/>
    </row>
    <row r="184" spans="5:10" s="325" customFormat="1" x14ac:dyDescent="0.25">
      <c r="E184" s="683"/>
      <c r="G184" s="683"/>
      <c r="J184" s="683"/>
    </row>
    <row r="185" spans="5:10" s="325" customFormat="1" x14ac:dyDescent="0.25">
      <c r="E185" s="683"/>
      <c r="G185" s="683"/>
      <c r="J185" s="683"/>
    </row>
    <row r="186" spans="5:10" s="325" customFormat="1" x14ac:dyDescent="0.25">
      <c r="E186" s="683"/>
      <c r="G186" s="683"/>
      <c r="J186" s="683"/>
    </row>
    <row r="187" spans="5:10" s="325" customFormat="1" x14ac:dyDescent="0.25">
      <c r="E187" s="683"/>
      <c r="G187" s="683"/>
      <c r="J187" s="683"/>
    </row>
    <row r="188" spans="5:10" s="325" customFormat="1" x14ac:dyDescent="0.25">
      <c r="E188" s="683"/>
      <c r="G188" s="683"/>
      <c r="J188" s="683"/>
    </row>
    <row r="189" spans="5:10" s="325" customFormat="1" x14ac:dyDescent="0.25">
      <c r="E189" s="683"/>
      <c r="G189" s="683"/>
      <c r="J189" s="683"/>
    </row>
    <row r="190" spans="5:10" s="325" customFormat="1" x14ac:dyDescent="0.25">
      <c r="E190" s="683"/>
      <c r="G190" s="683"/>
      <c r="J190" s="683"/>
    </row>
    <row r="191" spans="5:10" s="325" customFormat="1" x14ac:dyDescent="0.25">
      <c r="E191" s="683"/>
      <c r="G191" s="683"/>
      <c r="J191" s="683"/>
    </row>
    <row r="192" spans="5:10" s="325" customFormat="1" x14ac:dyDescent="0.25">
      <c r="E192" s="683"/>
      <c r="G192" s="683"/>
      <c r="J192" s="683"/>
    </row>
    <row r="193" spans="5:10" s="325" customFormat="1" x14ac:dyDescent="0.25">
      <c r="E193" s="683"/>
      <c r="G193" s="683"/>
      <c r="J193" s="683"/>
    </row>
    <row r="194" spans="5:10" s="325" customFormat="1" x14ac:dyDescent="0.25">
      <c r="E194" s="683"/>
      <c r="G194" s="683"/>
      <c r="J194" s="683"/>
    </row>
    <row r="195" spans="5:10" s="325" customFormat="1" x14ac:dyDescent="0.25">
      <c r="E195" s="683"/>
      <c r="G195" s="683"/>
      <c r="J195" s="683"/>
    </row>
    <row r="196" spans="5:10" s="325" customFormat="1" x14ac:dyDescent="0.25">
      <c r="E196" s="683"/>
      <c r="G196" s="683"/>
      <c r="J196" s="683"/>
    </row>
    <row r="197" spans="5:10" s="325" customFormat="1" x14ac:dyDescent="0.25">
      <c r="E197" s="683"/>
      <c r="G197" s="683"/>
      <c r="J197" s="683"/>
    </row>
    <row r="198" spans="5:10" s="325" customFormat="1" x14ac:dyDescent="0.25">
      <c r="E198" s="683"/>
      <c r="G198" s="683"/>
      <c r="J198" s="683"/>
    </row>
    <row r="199" spans="5:10" s="325" customFormat="1" x14ac:dyDescent="0.25">
      <c r="E199" s="683"/>
      <c r="G199" s="683"/>
      <c r="J199" s="683"/>
    </row>
    <row r="200" spans="5:10" s="325" customFormat="1" x14ac:dyDescent="0.25">
      <c r="E200" s="683"/>
      <c r="G200" s="683"/>
      <c r="J200" s="683"/>
    </row>
    <row r="201" spans="5:10" s="325" customFormat="1" x14ac:dyDescent="0.25">
      <c r="E201" s="683"/>
      <c r="G201" s="683"/>
      <c r="J201" s="683"/>
    </row>
    <row r="202" spans="5:10" s="325" customFormat="1" x14ac:dyDescent="0.25">
      <c r="E202" s="683"/>
      <c r="G202" s="683"/>
      <c r="J202" s="683"/>
    </row>
    <row r="203" spans="5:10" s="325" customFormat="1" x14ac:dyDescent="0.25">
      <c r="E203" s="683"/>
      <c r="G203" s="683"/>
      <c r="J203" s="683"/>
    </row>
    <row r="204" spans="5:10" s="325" customFormat="1" x14ac:dyDescent="0.25">
      <c r="E204" s="683"/>
      <c r="G204" s="683"/>
      <c r="J204" s="683"/>
    </row>
    <row r="205" spans="5:10" s="325" customFormat="1" x14ac:dyDescent="0.25">
      <c r="E205" s="683"/>
      <c r="G205" s="683"/>
      <c r="J205" s="683"/>
    </row>
    <row r="206" spans="5:10" s="325" customFormat="1" x14ac:dyDescent="0.25">
      <c r="E206" s="683"/>
      <c r="G206" s="683"/>
      <c r="J206" s="683"/>
    </row>
    <row r="207" spans="5:10" s="325" customFormat="1" x14ac:dyDescent="0.25">
      <c r="E207" s="683"/>
      <c r="G207" s="683"/>
      <c r="J207" s="683"/>
    </row>
    <row r="208" spans="5:10" s="325" customFormat="1" x14ac:dyDescent="0.25">
      <c r="E208" s="683"/>
      <c r="G208" s="683"/>
      <c r="J208" s="683"/>
    </row>
    <row r="209" spans="5:10" s="325" customFormat="1" x14ac:dyDescent="0.25">
      <c r="E209" s="683"/>
      <c r="G209" s="683"/>
      <c r="J209" s="683"/>
    </row>
    <row r="210" spans="5:10" s="325" customFormat="1" x14ac:dyDescent="0.25">
      <c r="E210" s="683"/>
      <c r="G210" s="683"/>
      <c r="J210" s="683"/>
    </row>
    <row r="211" spans="5:10" s="325" customFormat="1" x14ac:dyDescent="0.25">
      <c r="E211" s="683"/>
      <c r="G211" s="683"/>
      <c r="J211" s="683"/>
    </row>
    <row r="212" spans="5:10" s="325" customFormat="1" x14ac:dyDescent="0.25">
      <c r="E212" s="683"/>
      <c r="G212" s="683"/>
      <c r="J212" s="683"/>
    </row>
    <row r="213" spans="5:10" s="325" customFormat="1" x14ac:dyDescent="0.25">
      <c r="E213" s="683"/>
      <c r="G213" s="683"/>
      <c r="J213" s="683"/>
    </row>
    <row r="214" spans="5:10" s="325" customFormat="1" x14ac:dyDescent="0.25">
      <c r="E214" s="683"/>
      <c r="G214" s="683"/>
      <c r="J214" s="683"/>
    </row>
    <row r="215" spans="5:10" s="325" customFormat="1" x14ac:dyDescent="0.25">
      <c r="E215" s="683"/>
      <c r="G215" s="683"/>
      <c r="J215" s="683"/>
    </row>
    <row r="216" spans="5:10" s="325" customFormat="1" x14ac:dyDescent="0.25">
      <c r="E216" s="683"/>
      <c r="G216" s="683"/>
      <c r="J216" s="683"/>
    </row>
    <row r="217" spans="5:10" s="325" customFormat="1" x14ac:dyDescent="0.25">
      <c r="E217" s="683"/>
      <c r="G217" s="683"/>
      <c r="J217" s="683"/>
    </row>
    <row r="218" spans="5:10" s="325" customFormat="1" x14ac:dyDescent="0.25">
      <c r="E218" s="683"/>
      <c r="G218" s="683"/>
      <c r="J218" s="683"/>
    </row>
    <row r="219" spans="5:10" s="325" customFormat="1" x14ac:dyDescent="0.25">
      <c r="E219" s="683"/>
      <c r="G219" s="683"/>
      <c r="J219" s="683"/>
    </row>
    <row r="220" spans="5:10" s="325" customFormat="1" x14ac:dyDescent="0.25">
      <c r="E220" s="683"/>
      <c r="G220" s="683"/>
      <c r="J220" s="683"/>
    </row>
    <row r="221" spans="5:10" s="325" customFormat="1" x14ac:dyDescent="0.25">
      <c r="E221" s="683"/>
      <c r="G221" s="683"/>
      <c r="J221" s="683"/>
    </row>
    <row r="222" spans="5:10" s="325" customFormat="1" x14ac:dyDescent="0.25">
      <c r="E222" s="683"/>
      <c r="G222" s="683"/>
      <c r="J222" s="683"/>
    </row>
    <row r="223" spans="5:10" s="325" customFormat="1" x14ac:dyDescent="0.25">
      <c r="E223" s="683"/>
      <c r="G223" s="683"/>
      <c r="J223" s="683"/>
    </row>
    <row r="224" spans="5:10" s="325" customFormat="1" x14ac:dyDescent="0.25">
      <c r="E224" s="683"/>
      <c r="G224" s="683"/>
      <c r="J224" s="683"/>
    </row>
    <row r="225" spans="5:10" s="325" customFormat="1" x14ac:dyDescent="0.25">
      <c r="E225" s="683"/>
      <c r="G225" s="683"/>
      <c r="J225" s="683"/>
    </row>
    <row r="226" spans="5:10" s="325" customFormat="1" x14ac:dyDescent="0.25">
      <c r="E226" s="683"/>
      <c r="G226" s="683"/>
      <c r="J226" s="683"/>
    </row>
    <row r="227" spans="5:10" s="325" customFormat="1" x14ac:dyDescent="0.25">
      <c r="E227" s="683"/>
      <c r="G227" s="683"/>
      <c r="J227" s="683"/>
    </row>
    <row r="228" spans="5:10" s="325" customFormat="1" x14ac:dyDescent="0.25">
      <c r="E228" s="683"/>
      <c r="G228" s="683"/>
      <c r="J228" s="683"/>
    </row>
    <row r="229" spans="5:10" s="325" customFormat="1" x14ac:dyDescent="0.25">
      <c r="E229" s="683"/>
      <c r="G229" s="683"/>
      <c r="J229" s="683"/>
    </row>
    <row r="230" spans="5:10" s="325" customFormat="1" x14ac:dyDescent="0.25">
      <c r="E230" s="683"/>
      <c r="G230" s="683"/>
      <c r="J230" s="683"/>
    </row>
    <row r="231" spans="5:10" s="325" customFormat="1" x14ac:dyDescent="0.25">
      <c r="E231" s="683"/>
      <c r="G231" s="683"/>
      <c r="J231" s="683"/>
    </row>
    <row r="232" spans="5:10" s="325" customFormat="1" x14ac:dyDescent="0.25">
      <c r="E232" s="683"/>
      <c r="G232" s="683"/>
      <c r="J232" s="683"/>
    </row>
    <row r="233" spans="5:10" s="325" customFormat="1" x14ac:dyDescent="0.25">
      <c r="E233" s="683"/>
      <c r="G233" s="683"/>
      <c r="J233" s="683"/>
    </row>
    <row r="234" spans="5:10" s="325" customFormat="1" x14ac:dyDescent="0.25">
      <c r="E234" s="683"/>
      <c r="G234" s="683"/>
      <c r="J234" s="683"/>
    </row>
    <row r="235" spans="5:10" s="325" customFormat="1" x14ac:dyDescent="0.25">
      <c r="E235" s="683"/>
      <c r="G235" s="683"/>
      <c r="J235" s="683"/>
    </row>
    <row r="236" spans="5:10" s="325" customFormat="1" x14ac:dyDescent="0.25">
      <c r="E236" s="683"/>
      <c r="G236" s="683"/>
      <c r="J236" s="683"/>
    </row>
    <row r="237" spans="5:10" s="325" customFormat="1" x14ac:dyDescent="0.25">
      <c r="E237" s="683"/>
      <c r="G237" s="683"/>
      <c r="J237" s="683"/>
    </row>
    <row r="238" spans="5:10" s="325" customFormat="1" x14ac:dyDescent="0.25">
      <c r="E238" s="683"/>
      <c r="G238" s="683"/>
      <c r="J238" s="683"/>
    </row>
    <row r="239" spans="5:10" s="325" customFormat="1" x14ac:dyDescent="0.25">
      <c r="E239" s="683"/>
      <c r="G239" s="683"/>
      <c r="J239" s="683"/>
    </row>
    <row r="240" spans="5:10" s="325" customFormat="1" x14ac:dyDescent="0.25">
      <c r="E240" s="683"/>
      <c r="G240" s="683"/>
      <c r="J240" s="683"/>
    </row>
    <row r="241" spans="5:10" s="325" customFormat="1" x14ac:dyDescent="0.25">
      <c r="E241" s="683"/>
      <c r="G241" s="683"/>
      <c r="J241" s="683"/>
    </row>
    <row r="242" spans="5:10" s="325" customFormat="1" x14ac:dyDescent="0.25">
      <c r="E242" s="683"/>
      <c r="G242" s="683"/>
      <c r="J242" s="683"/>
    </row>
    <row r="243" spans="5:10" s="325" customFormat="1" x14ac:dyDescent="0.25">
      <c r="E243" s="683"/>
      <c r="G243" s="683"/>
      <c r="J243" s="683"/>
    </row>
    <row r="244" spans="5:10" s="325" customFormat="1" x14ac:dyDescent="0.25">
      <c r="E244" s="683"/>
      <c r="G244" s="683"/>
      <c r="J244" s="683"/>
    </row>
    <row r="245" spans="5:10" s="325" customFormat="1" x14ac:dyDescent="0.25">
      <c r="E245" s="683"/>
      <c r="G245" s="683"/>
      <c r="J245" s="683"/>
    </row>
    <row r="246" spans="5:10" s="325" customFormat="1" x14ac:dyDescent="0.25">
      <c r="E246" s="683"/>
      <c r="G246" s="683"/>
      <c r="J246" s="683"/>
    </row>
    <row r="247" spans="5:10" s="325" customFormat="1" x14ac:dyDescent="0.25">
      <c r="E247" s="683"/>
      <c r="G247" s="683"/>
      <c r="J247" s="683"/>
    </row>
    <row r="248" spans="5:10" s="325" customFormat="1" x14ac:dyDescent="0.25">
      <c r="E248" s="683"/>
      <c r="G248" s="683"/>
      <c r="J248" s="683"/>
    </row>
    <row r="249" spans="5:10" s="325" customFormat="1" x14ac:dyDescent="0.25">
      <c r="E249" s="683"/>
      <c r="G249" s="683"/>
      <c r="J249" s="683"/>
    </row>
    <row r="250" spans="5:10" s="325" customFormat="1" x14ac:dyDescent="0.25">
      <c r="E250" s="683"/>
      <c r="G250" s="683"/>
      <c r="J250" s="683"/>
    </row>
    <row r="251" spans="5:10" s="325" customFormat="1" x14ac:dyDescent="0.25">
      <c r="E251" s="683"/>
      <c r="G251" s="683"/>
      <c r="J251" s="683"/>
    </row>
    <row r="252" spans="5:10" s="325" customFormat="1" x14ac:dyDescent="0.25">
      <c r="E252" s="683"/>
      <c r="G252" s="683"/>
      <c r="J252" s="683"/>
    </row>
    <row r="253" spans="5:10" s="325" customFormat="1" x14ac:dyDescent="0.25">
      <c r="E253" s="683"/>
      <c r="G253" s="683"/>
      <c r="J253" s="683"/>
    </row>
    <row r="254" spans="5:10" s="325" customFormat="1" x14ac:dyDescent="0.25">
      <c r="E254" s="683"/>
      <c r="G254" s="683"/>
      <c r="J254" s="683"/>
    </row>
    <row r="255" spans="5:10" s="325" customFormat="1" x14ac:dyDescent="0.25">
      <c r="E255" s="683"/>
      <c r="G255" s="683"/>
      <c r="J255" s="683"/>
    </row>
    <row r="256" spans="5:10" s="325" customFormat="1" x14ac:dyDescent="0.25">
      <c r="E256" s="683"/>
      <c r="G256" s="683"/>
      <c r="J256" s="683"/>
    </row>
    <row r="257" spans="5:10" s="325" customFormat="1" x14ac:dyDescent="0.25">
      <c r="E257" s="683"/>
      <c r="G257" s="683"/>
      <c r="J257" s="683"/>
    </row>
    <row r="258" spans="5:10" s="325" customFormat="1" x14ac:dyDescent="0.25">
      <c r="E258" s="683"/>
      <c r="G258" s="683"/>
      <c r="J258" s="683"/>
    </row>
    <row r="259" spans="5:10" s="325" customFormat="1" x14ac:dyDescent="0.25">
      <c r="E259" s="683"/>
      <c r="G259" s="683"/>
      <c r="J259" s="683"/>
    </row>
    <row r="260" spans="5:10" s="325" customFormat="1" x14ac:dyDescent="0.25">
      <c r="E260" s="683"/>
      <c r="G260" s="683"/>
      <c r="J260" s="683"/>
    </row>
    <row r="261" spans="5:10" s="325" customFormat="1" x14ac:dyDescent="0.25">
      <c r="E261" s="683"/>
      <c r="G261" s="683"/>
      <c r="J261" s="683"/>
    </row>
    <row r="262" spans="5:10" s="325" customFormat="1" x14ac:dyDescent="0.25">
      <c r="E262" s="683"/>
      <c r="G262" s="683"/>
      <c r="J262" s="683"/>
    </row>
    <row r="263" spans="5:10" s="325" customFormat="1" x14ac:dyDescent="0.25">
      <c r="E263" s="683"/>
      <c r="G263" s="683"/>
      <c r="J263" s="683"/>
    </row>
    <row r="264" spans="5:10" s="325" customFormat="1" x14ac:dyDescent="0.25">
      <c r="E264" s="683"/>
      <c r="G264" s="683"/>
      <c r="J264" s="683"/>
    </row>
    <row r="265" spans="5:10" s="325" customFormat="1" x14ac:dyDescent="0.25">
      <c r="E265" s="683"/>
      <c r="G265" s="683"/>
      <c r="J265" s="683"/>
    </row>
    <row r="266" spans="5:10" s="325" customFormat="1" x14ac:dyDescent="0.25">
      <c r="E266" s="683"/>
      <c r="G266" s="683"/>
      <c r="J266" s="683"/>
    </row>
    <row r="267" spans="5:10" s="325" customFormat="1" x14ac:dyDescent="0.25">
      <c r="E267" s="683"/>
      <c r="G267" s="683"/>
      <c r="J267" s="683"/>
    </row>
    <row r="268" spans="5:10" s="325" customFormat="1" x14ac:dyDescent="0.25">
      <c r="E268" s="683"/>
      <c r="G268" s="683"/>
      <c r="J268" s="683"/>
    </row>
    <row r="269" spans="5:10" s="325" customFormat="1" x14ac:dyDescent="0.25">
      <c r="E269" s="683"/>
      <c r="G269" s="683"/>
      <c r="J269" s="683"/>
    </row>
    <row r="270" spans="5:10" s="325" customFormat="1" x14ac:dyDescent="0.25">
      <c r="E270" s="683"/>
      <c r="G270" s="683"/>
      <c r="J270" s="683"/>
    </row>
    <row r="271" spans="5:10" s="325" customFormat="1" x14ac:dyDescent="0.25">
      <c r="E271" s="683"/>
      <c r="G271" s="683"/>
      <c r="J271" s="683"/>
    </row>
    <row r="272" spans="5:10" s="325" customFormat="1" x14ac:dyDescent="0.25">
      <c r="E272" s="683"/>
      <c r="G272" s="683"/>
      <c r="J272" s="683"/>
    </row>
    <row r="273" spans="5:10" s="325" customFormat="1" x14ac:dyDescent="0.25">
      <c r="E273" s="683"/>
      <c r="G273" s="683"/>
      <c r="J273" s="683"/>
    </row>
    <row r="274" spans="5:10" s="325" customFormat="1" x14ac:dyDescent="0.25">
      <c r="E274" s="683"/>
      <c r="G274" s="683"/>
      <c r="J274" s="683"/>
    </row>
    <row r="275" spans="5:10" s="325" customFormat="1" x14ac:dyDescent="0.25">
      <c r="E275" s="683"/>
      <c r="G275" s="683"/>
      <c r="J275" s="683"/>
    </row>
    <row r="276" spans="5:10" s="325" customFormat="1" x14ac:dyDescent="0.25">
      <c r="E276" s="683"/>
      <c r="G276" s="683"/>
      <c r="J276" s="683"/>
    </row>
    <row r="277" spans="5:10" s="325" customFormat="1" x14ac:dyDescent="0.25">
      <c r="E277" s="683"/>
      <c r="G277" s="683"/>
      <c r="J277" s="683"/>
    </row>
    <row r="278" spans="5:10" s="325" customFormat="1" x14ac:dyDescent="0.25">
      <c r="E278" s="683"/>
      <c r="G278" s="683"/>
      <c r="J278" s="683"/>
    </row>
    <row r="279" spans="5:10" s="325" customFormat="1" x14ac:dyDescent="0.25">
      <c r="E279" s="683"/>
      <c r="G279" s="683"/>
      <c r="J279" s="683"/>
    </row>
    <row r="280" spans="5:10" s="325" customFormat="1" x14ac:dyDescent="0.25">
      <c r="E280" s="683"/>
      <c r="G280" s="683"/>
      <c r="J280" s="683"/>
    </row>
    <row r="281" spans="5:10" s="325" customFormat="1" x14ac:dyDescent="0.25">
      <c r="E281" s="683"/>
      <c r="G281" s="683"/>
      <c r="J281" s="683"/>
    </row>
    <row r="282" spans="5:10" s="325" customFormat="1" x14ac:dyDescent="0.25">
      <c r="E282" s="683"/>
      <c r="G282" s="683"/>
      <c r="J282" s="683"/>
    </row>
    <row r="283" spans="5:10" s="325" customFormat="1" x14ac:dyDescent="0.25">
      <c r="E283" s="683"/>
      <c r="G283" s="683"/>
      <c r="J283" s="683"/>
    </row>
    <row r="284" spans="5:10" s="325" customFormat="1" x14ac:dyDescent="0.25">
      <c r="E284" s="683"/>
      <c r="G284" s="683"/>
      <c r="J284" s="683"/>
    </row>
    <row r="285" spans="5:10" s="325" customFormat="1" x14ac:dyDescent="0.25">
      <c r="E285" s="683"/>
      <c r="G285" s="683"/>
      <c r="J285" s="683"/>
    </row>
    <row r="286" spans="5:10" s="325" customFormat="1" x14ac:dyDescent="0.25">
      <c r="E286" s="683"/>
      <c r="G286" s="683"/>
      <c r="J286" s="683"/>
    </row>
    <row r="287" spans="5:10" s="325" customFormat="1" x14ac:dyDescent="0.25">
      <c r="E287" s="683"/>
      <c r="G287" s="683"/>
      <c r="J287" s="683"/>
    </row>
    <row r="288" spans="5:10" s="325" customFormat="1" x14ac:dyDescent="0.25">
      <c r="E288" s="683"/>
      <c r="G288" s="683"/>
      <c r="J288" s="683"/>
    </row>
    <row r="289" spans="5:10" s="325" customFormat="1" x14ac:dyDescent="0.25">
      <c r="E289" s="683"/>
      <c r="G289" s="683"/>
      <c r="J289" s="683"/>
    </row>
    <row r="290" spans="5:10" s="325" customFormat="1" x14ac:dyDescent="0.25">
      <c r="E290" s="683"/>
      <c r="G290" s="683"/>
      <c r="J290" s="683"/>
    </row>
    <row r="291" spans="5:10" s="325" customFormat="1" x14ac:dyDescent="0.25">
      <c r="E291" s="683"/>
      <c r="G291" s="683"/>
      <c r="J291" s="683"/>
    </row>
    <row r="292" spans="5:10" s="325" customFormat="1" x14ac:dyDescent="0.25">
      <c r="E292" s="683"/>
      <c r="G292" s="683"/>
      <c r="J292" s="683"/>
    </row>
    <row r="293" spans="5:10" s="325" customFormat="1" x14ac:dyDescent="0.25">
      <c r="E293" s="683"/>
      <c r="G293" s="683"/>
      <c r="J293" s="683"/>
    </row>
    <row r="294" spans="5:10" s="325" customFormat="1" x14ac:dyDescent="0.25">
      <c r="E294" s="683"/>
      <c r="G294" s="683"/>
      <c r="J294" s="683"/>
    </row>
    <row r="295" spans="5:10" s="325" customFormat="1" x14ac:dyDescent="0.25">
      <c r="E295" s="683"/>
      <c r="G295" s="683"/>
      <c r="J295" s="683"/>
    </row>
    <row r="296" spans="5:10" s="325" customFormat="1" x14ac:dyDescent="0.25">
      <c r="E296" s="683"/>
      <c r="G296" s="683"/>
      <c r="J296" s="683"/>
    </row>
    <row r="297" spans="5:10" s="325" customFormat="1" x14ac:dyDescent="0.25">
      <c r="E297" s="683"/>
      <c r="G297" s="683"/>
      <c r="J297" s="683"/>
    </row>
    <row r="298" spans="5:10" s="325" customFormat="1" x14ac:dyDescent="0.25">
      <c r="E298" s="683"/>
      <c r="G298" s="683"/>
      <c r="J298" s="683"/>
    </row>
    <row r="299" spans="5:10" s="325" customFormat="1" x14ac:dyDescent="0.25">
      <c r="E299" s="683"/>
      <c r="G299" s="683"/>
      <c r="J299" s="683"/>
    </row>
    <row r="300" spans="5:10" s="325" customFormat="1" x14ac:dyDescent="0.25">
      <c r="E300" s="683"/>
      <c r="G300" s="683"/>
      <c r="J300" s="683"/>
    </row>
    <row r="301" spans="5:10" s="325" customFormat="1" x14ac:dyDescent="0.25">
      <c r="E301" s="683"/>
      <c r="G301" s="683"/>
      <c r="J301" s="683"/>
    </row>
    <row r="302" spans="5:10" s="325" customFormat="1" x14ac:dyDescent="0.25">
      <c r="E302" s="683"/>
      <c r="G302" s="683"/>
      <c r="J302" s="683"/>
    </row>
    <row r="303" spans="5:10" s="325" customFormat="1" x14ac:dyDescent="0.25">
      <c r="E303" s="683"/>
      <c r="G303" s="683"/>
      <c r="J303" s="683"/>
    </row>
    <row r="304" spans="5:10" s="325" customFormat="1" x14ac:dyDescent="0.25">
      <c r="E304" s="683"/>
      <c r="G304" s="683"/>
      <c r="J304" s="683"/>
    </row>
    <row r="305" spans="5:10" s="325" customFormat="1" x14ac:dyDescent="0.25">
      <c r="E305" s="683"/>
      <c r="G305" s="683"/>
      <c r="J305" s="683"/>
    </row>
    <row r="306" spans="5:10" s="325" customFormat="1" x14ac:dyDescent="0.25">
      <c r="E306" s="683"/>
      <c r="G306" s="683"/>
      <c r="J306" s="683"/>
    </row>
    <row r="307" spans="5:10" s="325" customFormat="1" x14ac:dyDescent="0.25">
      <c r="E307" s="683"/>
      <c r="G307" s="683"/>
      <c r="J307" s="683"/>
    </row>
    <row r="308" spans="5:10" s="325" customFormat="1" x14ac:dyDescent="0.25">
      <c r="E308" s="683"/>
      <c r="G308" s="683"/>
      <c r="J308" s="683"/>
    </row>
    <row r="309" spans="5:10" s="325" customFormat="1" x14ac:dyDescent="0.25">
      <c r="E309" s="683"/>
      <c r="G309" s="683"/>
      <c r="J309" s="683"/>
    </row>
    <row r="310" spans="5:10" s="325" customFormat="1" x14ac:dyDescent="0.25">
      <c r="E310" s="683"/>
      <c r="G310" s="683"/>
      <c r="J310" s="683"/>
    </row>
    <row r="311" spans="5:10" s="325" customFormat="1" x14ac:dyDescent="0.25">
      <c r="E311" s="683"/>
      <c r="G311" s="683"/>
      <c r="J311" s="683"/>
    </row>
    <row r="312" spans="5:10" s="325" customFormat="1" x14ac:dyDescent="0.25">
      <c r="E312" s="683"/>
      <c r="G312" s="683"/>
      <c r="J312" s="683"/>
    </row>
    <row r="313" spans="5:10" s="325" customFormat="1" x14ac:dyDescent="0.25">
      <c r="E313" s="683"/>
      <c r="G313" s="683"/>
      <c r="J313" s="683"/>
    </row>
    <row r="314" spans="5:10" s="325" customFormat="1" x14ac:dyDescent="0.25">
      <c r="E314" s="683"/>
      <c r="G314" s="683"/>
      <c r="J314" s="683"/>
    </row>
    <row r="315" spans="5:10" s="325" customFormat="1" x14ac:dyDescent="0.25">
      <c r="E315" s="683"/>
      <c r="G315" s="683"/>
      <c r="J315" s="683"/>
    </row>
    <row r="316" spans="5:10" s="325" customFormat="1" x14ac:dyDescent="0.25">
      <c r="E316" s="683"/>
      <c r="G316" s="683"/>
      <c r="J316" s="683"/>
    </row>
    <row r="317" spans="5:10" s="325" customFormat="1" x14ac:dyDescent="0.25">
      <c r="E317" s="683"/>
      <c r="G317" s="683"/>
      <c r="J317" s="683"/>
    </row>
    <row r="318" spans="5:10" s="325" customFormat="1" x14ac:dyDescent="0.25">
      <c r="E318" s="683"/>
      <c r="G318" s="683"/>
      <c r="J318" s="683"/>
    </row>
    <row r="319" spans="5:10" s="325" customFormat="1" x14ac:dyDescent="0.25">
      <c r="E319" s="683"/>
      <c r="G319" s="683"/>
      <c r="J319" s="683"/>
    </row>
    <row r="320" spans="5:10" s="325" customFormat="1" x14ac:dyDescent="0.25">
      <c r="E320" s="683"/>
      <c r="G320" s="683"/>
      <c r="J320" s="683"/>
    </row>
    <row r="321" spans="5:10" s="325" customFormat="1" x14ac:dyDescent="0.25">
      <c r="E321" s="683"/>
      <c r="G321" s="683"/>
      <c r="J321" s="683"/>
    </row>
    <row r="322" spans="5:10" s="325" customFormat="1" x14ac:dyDescent="0.25">
      <c r="E322" s="683"/>
      <c r="G322" s="683"/>
      <c r="J322" s="683"/>
    </row>
    <row r="323" spans="5:10" s="325" customFormat="1" x14ac:dyDescent="0.25">
      <c r="E323" s="683"/>
      <c r="G323" s="683"/>
      <c r="J323" s="683"/>
    </row>
    <row r="324" spans="5:10" s="325" customFormat="1" x14ac:dyDescent="0.25">
      <c r="E324" s="683"/>
      <c r="G324" s="683"/>
      <c r="J324" s="683"/>
    </row>
    <row r="325" spans="5:10" s="325" customFormat="1" x14ac:dyDescent="0.25">
      <c r="E325" s="683"/>
      <c r="G325" s="683"/>
      <c r="J325" s="683"/>
    </row>
    <row r="326" spans="5:10" s="325" customFormat="1" x14ac:dyDescent="0.25">
      <c r="E326" s="683"/>
      <c r="G326" s="683"/>
      <c r="J326" s="683"/>
    </row>
    <row r="327" spans="5:10" s="325" customFormat="1" x14ac:dyDescent="0.25">
      <c r="E327" s="683"/>
      <c r="G327" s="683"/>
      <c r="J327" s="683"/>
    </row>
    <row r="328" spans="5:10" s="325" customFormat="1" x14ac:dyDescent="0.25">
      <c r="E328" s="683"/>
      <c r="G328" s="683"/>
      <c r="J328" s="683"/>
    </row>
    <row r="329" spans="5:10" s="325" customFormat="1" x14ac:dyDescent="0.25">
      <c r="E329" s="683"/>
      <c r="G329" s="683"/>
      <c r="J329" s="683"/>
    </row>
    <row r="330" spans="5:10" s="325" customFormat="1" x14ac:dyDescent="0.25">
      <c r="E330" s="683"/>
      <c r="G330" s="683"/>
      <c r="J330" s="683"/>
    </row>
    <row r="331" spans="5:10" s="325" customFormat="1" x14ac:dyDescent="0.25">
      <c r="E331" s="683"/>
      <c r="G331" s="683"/>
      <c r="J331" s="683"/>
    </row>
    <row r="332" spans="5:10" s="325" customFormat="1" x14ac:dyDescent="0.25">
      <c r="E332" s="683"/>
      <c r="G332" s="683"/>
      <c r="J332" s="683"/>
    </row>
    <row r="333" spans="5:10" s="325" customFormat="1" x14ac:dyDescent="0.25">
      <c r="E333" s="683"/>
      <c r="G333" s="683"/>
      <c r="J333" s="683"/>
    </row>
    <row r="334" spans="5:10" s="325" customFormat="1" x14ac:dyDescent="0.25">
      <c r="E334" s="683"/>
      <c r="G334" s="683"/>
      <c r="J334" s="683"/>
    </row>
    <row r="335" spans="5:10" s="325" customFormat="1" x14ac:dyDescent="0.25">
      <c r="E335" s="683"/>
      <c r="G335" s="683"/>
      <c r="J335" s="683"/>
    </row>
    <row r="336" spans="5:10" s="325" customFormat="1" x14ac:dyDescent="0.25">
      <c r="E336" s="683"/>
      <c r="G336" s="683"/>
      <c r="J336" s="683"/>
    </row>
    <row r="337" spans="5:10" s="325" customFormat="1" x14ac:dyDescent="0.25">
      <c r="E337" s="683"/>
      <c r="G337" s="683"/>
      <c r="J337" s="683"/>
    </row>
    <row r="338" spans="5:10" s="325" customFormat="1" x14ac:dyDescent="0.25">
      <c r="E338" s="683"/>
      <c r="G338" s="683"/>
      <c r="J338" s="683"/>
    </row>
    <row r="339" spans="5:10" s="325" customFormat="1" x14ac:dyDescent="0.25">
      <c r="E339" s="683"/>
      <c r="G339" s="683"/>
      <c r="J339" s="683"/>
    </row>
    <row r="340" spans="5:10" s="325" customFormat="1" x14ac:dyDescent="0.25">
      <c r="E340" s="683"/>
      <c r="G340" s="683"/>
      <c r="J340" s="683"/>
    </row>
    <row r="341" spans="5:10" s="325" customFormat="1" x14ac:dyDescent="0.25">
      <c r="E341" s="683"/>
      <c r="G341" s="683"/>
      <c r="J341" s="683"/>
    </row>
    <row r="342" spans="5:10" s="325" customFormat="1" x14ac:dyDescent="0.25">
      <c r="E342" s="683"/>
      <c r="G342" s="683"/>
      <c r="J342" s="683"/>
    </row>
    <row r="343" spans="5:10" s="325" customFormat="1" x14ac:dyDescent="0.25">
      <c r="E343" s="683"/>
      <c r="G343" s="683"/>
      <c r="J343" s="683"/>
    </row>
    <row r="344" spans="5:10" s="325" customFormat="1" x14ac:dyDescent="0.25">
      <c r="E344" s="683"/>
      <c r="G344" s="683"/>
      <c r="J344" s="683"/>
    </row>
    <row r="345" spans="5:10" s="325" customFormat="1" x14ac:dyDescent="0.25">
      <c r="E345" s="683"/>
      <c r="G345" s="683"/>
      <c r="J345" s="683"/>
    </row>
    <row r="346" spans="5:10" s="325" customFormat="1" x14ac:dyDescent="0.25">
      <c r="E346" s="683"/>
      <c r="G346" s="683"/>
      <c r="J346" s="683"/>
    </row>
    <row r="347" spans="5:10" s="325" customFormat="1" x14ac:dyDescent="0.25">
      <c r="E347" s="683"/>
      <c r="G347" s="683"/>
      <c r="J347" s="683"/>
    </row>
  </sheetData>
  <mergeCells count="38">
    <mergeCell ref="H78:J78"/>
    <mergeCell ref="H79:J79"/>
    <mergeCell ref="A80:K80"/>
    <mergeCell ref="B68:C68"/>
    <mergeCell ref="B69:C69"/>
    <mergeCell ref="A70:G70"/>
    <mergeCell ref="A71:K71"/>
    <mergeCell ref="B72:C72"/>
    <mergeCell ref="B67:C67"/>
    <mergeCell ref="B32:C32"/>
    <mergeCell ref="B35:C35"/>
    <mergeCell ref="B37:C37"/>
    <mergeCell ref="A41:G41"/>
    <mergeCell ref="B42:C42"/>
    <mergeCell ref="B48:C48"/>
    <mergeCell ref="B54:C54"/>
    <mergeCell ref="A58:G58"/>
    <mergeCell ref="A59:G59"/>
    <mergeCell ref="B60:C60"/>
    <mergeCell ref="A66:G66"/>
    <mergeCell ref="B24:C24"/>
    <mergeCell ref="A7:C9"/>
    <mergeCell ref="D7:G7"/>
    <mergeCell ref="H7:I7"/>
    <mergeCell ref="J7:J9"/>
    <mergeCell ref="A10:G10"/>
    <mergeCell ref="A11:G11"/>
    <mergeCell ref="B12:C12"/>
    <mergeCell ref="B16:C16"/>
    <mergeCell ref="B20:C20"/>
    <mergeCell ref="K7:K9"/>
    <mergeCell ref="D8:E8"/>
    <mergeCell ref="F8:G8"/>
    <mergeCell ref="A2:K2"/>
    <mergeCell ref="A3:K3"/>
    <mergeCell ref="A4:K4"/>
    <mergeCell ref="A5:K5"/>
    <mergeCell ref="A6:K6"/>
  </mergeCells>
  <pageMargins left="0.70866141732283472" right="0.70866141732283472" top="0.74803149606299213" bottom="0.74803149606299213" header="0.31496062992125984" footer="0.31496062992125984"/>
  <pageSetup scale="8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3"/>
  <sheetViews>
    <sheetView tabSelected="1" workbookViewId="0">
      <selection activeCell="B4" sqref="B4:I4"/>
    </sheetView>
  </sheetViews>
  <sheetFormatPr baseColWidth="10" defaultColWidth="11.42578125" defaultRowHeight="15" x14ac:dyDescent="0.25"/>
  <cols>
    <col min="1" max="1" width="2.7109375" customWidth="1"/>
  </cols>
  <sheetData>
    <row r="1" spans="2:9" ht="32.25" customHeight="1" x14ac:dyDescent="0.25">
      <c r="B1" s="548" t="s">
        <v>679</v>
      </c>
      <c r="C1" s="548"/>
      <c r="D1" s="548"/>
      <c r="E1" s="548"/>
      <c r="F1" s="548"/>
      <c r="G1" s="548"/>
      <c r="H1" s="548"/>
      <c r="I1" s="548"/>
    </row>
    <row r="2" spans="2:9" ht="47.25" customHeight="1" x14ac:dyDescent="0.25">
      <c r="B2" s="406" t="s">
        <v>680</v>
      </c>
      <c r="C2" s="406"/>
      <c r="D2" s="406"/>
      <c r="E2" s="406"/>
      <c r="F2" s="406"/>
      <c r="G2" s="406"/>
      <c r="H2" s="406"/>
      <c r="I2" s="406"/>
    </row>
    <row r="3" spans="2:9" ht="15.75" x14ac:dyDescent="0.25">
      <c r="B3" s="364" t="s">
        <v>447</v>
      </c>
    </row>
    <row r="4" spans="2:9" ht="92.25" customHeight="1" x14ac:dyDescent="0.25">
      <c r="B4" s="406" t="s">
        <v>681</v>
      </c>
      <c r="C4" s="406"/>
      <c r="D4" s="406"/>
      <c r="E4" s="406"/>
      <c r="F4" s="406"/>
      <c r="G4" s="406"/>
      <c r="H4" s="406"/>
      <c r="I4" s="406"/>
    </row>
    <row r="5" spans="2:9" ht="63" customHeight="1" x14ac:dyDescent="0.25">
      <c r="B5" s="406" t="s">
        <v>682</v>
      </c>
      <c r="C5" s="406"/>
      <c r="D5" s="406"/>
      <c r="E5" s="406"/>
      <c r="F5" s="406"/>
      <c r="G5" s="406"/>
      <c r="H5" s="406"/>
      <c r="I5" s="406"/>
    </row>
    <row r="6" spans="2:9" ht="47.25" customHeight="1" x14ac:dyDescent="0.25">
      <c r="B6" s="406" t="s">
        <v>683</v>
      </c>
      <c r="C6" s="406"/>
      <c r="D6" s="406"/>
      <c r="E6" s="406"/>
      <c r="F6" s="406"/>
      <c r="G6" s="406"/>
      <c r="H6" s="406"/>
      <c r="I6" s="406"/>
    </row>
    <row r="7" spans="2:9" ht="51.75" customHeight="1" x14ac:dyDescent="0.25">
      <c r="B7" s="406" t="s">
        <v>684</v>
      </c>
      <c r="C7" s="406"/>
      <c r="D7" s="406"/>
      <c r="E7" s="406"/>
      <c r="F7" s="406"/>
      <c r="G7" s="406"/>
      <c r="H7" s="406"/>
      <c r="I7" s="406"/>
    </row>
    <row r="8" spans="2:9" ht="31.5" customHeight="1" x14ac:dyDescent="0.25">
      <c r="B8" s="406" t="s">
        <v>685</v>
      </c>
      <c r="C8" s="406"/>
      <c r="D8" s="406"/>
      <c r="E8" s="406"/>
      <c r="F8" s="406"/>
      <c r="G8" s="406"/>
      <c r="H8" s="406"/>
      <c r="I8" s="406"/>
    </row>
    <row r="9" spans="2:9" ht="15.75" x14ac:dyDescent="0.25">
      <c r="B9" s="406" t="s">
        <v>686</v>
      </c>
      <c r="C9" s="406"/>
      <c r="D9" s="406"/>
      <c r="E9" s="406"/>
      <c r="F9" s="406"/>
      <c r="G9" s="406"/>
      <c r="H9" s="406"/>
      <c r="I9" s="406"/>
    </row>
    <row r="10" spans="2:9" ht="30" customHeight="1" x14ac:dyDescent="0.25">
      <c r="B10" s="406" t="s">
        <v>687</v>
      </c>
      <c r="C10" s="406"/>
      <c r="D10" s="406"/>
      <c r="E10" s="406"/>
      <c r="F10" s="406"/>
      <c r="G10" s="406"/>
      <c r="H10" s="406"/>
      <c r="I10" s="406"/>
    </row>
    <row r="11" spans="2:9" ht="15.75" x14ac:dyDescent="0.25">
      <c r="B11" s="406" t="s">
        <v>688</v>
      </c>
      <c r="C11" s="406"/>
      <c r="D11" s="406"/>
      <c r="E11" s="406"/>
      <c r="F11" s="406"/>
      <c r="G11" s="406"/>
      <c r="H11" s="406"/>
      <c r="I11" s="406"/>
    </row>
    <row r="12" spans="2:9" ht="15.75" x14ac:dyDescent="0.25">
      <c r="B12" s="406" t="s">
        <v>689</v>
      </c>
      <c r="C12" s="406"/>
      <c r="D12" s="406"/>
      <c r="E12" s="406"/>
      <c r="F12" s="406"/>
      <c r="G12" s="406"/>
      <c r="H12" s="406"/>
      <c r="I12" s="406"/>
    </row>
    <row r="13" spans="2:9" ht="15.75" x14ac:dyDescent="0.25">
      <c r="B13" s="548" t="s">
        <v>453</v>
      </c>
      <c r="C13" s="548"/>
      <c r="D13" s="548"/>
      <c r="E13" s="548"/>
      <c r="F13" s="548"/>
      <c r="G13" s="548"/>
      <c r="H13" s="548"/>
      <c r="I13" s="548"/>
    </row>
    <row r="14" spans="2:9" ht="48" customHeight="1" x14ac:dyDescent="0.25">
      <c r="B14" s="406" t="s">
        <v>690</v>
      </c>
      <c r="C14" s="406"/>
      <c r="D14" s="406"/>
      <c r="E14" s="406"/>
      <c r="F14" s="406"/>
      <c r="G14" s="406"/>
      <c r="H14" s="406"/>
      <c r="I14" s="406"/>
    </row>
    <row r="15" spans="2:9" ht="15.75" x14ac:dyDescent="0.25">
      <c r="B15" s="364" t="s">
        <v>589</v>
      </c>
    </row>
    <row r="16" spans="2:9" ht="15.75" x14ac:dyDescent="0.25">
      <c r="B16" s="1" t="s">
        <v>691</v>
      </c>
      <c r="C16" s="364"/>
    </row>
    <row r="17" spans="2:9" ht="129" customHeight="1" x14ac:dyDescent="0.25">
      <c r="B17" s="406" t="s">
        <v>692</v>
      </c>
      <c r="C17" s="406"/>
      <c r="D17" s="406"/>
      <c r="E17" s="406"/>
      <c r="F17" s="406"/>
      <c r="G17" s="406"/>
      <c r="H17" s="406"/>
      <c r="I17" s="406"/>
    </row>
    <row r="18" spans="2:9" ht="129.75" customHeight="1" x14ac:dyDescent="0.25">
      <c r="B18" s="406" t="s">
        <v>693</v>
      </c>
      <c r="C18" s="406"/>
      <c r="D18" s="406"/>
      <c r="E18" s="406"/>
      <c r="F18" s="406"/>
      <c r="G18" s="406"/>
      <c r="H18" s="406"/>
      <c r="I18" s="406"/>
    </row>
    <row r="19" spans="2:9" ht="124.5" customHeight="1" x14ac:dyDescent="0.25">
      <c r="B19" s="406" t="s">
        <v>694</v>
      </c>
      <c r="C19" s="406"/>
      <c r="D19" s="406"/>
      <c r="E19" s="406"/>
      <c r="F19" s="406"/>
      <c r="G19" s="406"/>
      <c r="H19" s="406"/>
      <c r="I19" s="406"/>
    </row>
    <row r="20" spans="2:9" ht="97.5" customHeight="1" x14ac:dyDescent="0.25">
      <c r="B20" s="406" t="s">
        <v>695</v>
      </c>
      <c r="C20" s="406"/>
      <c r="D20" s="406"/>
      <c r="E20" s="406"/>
      <c r="F20" s="406"/>
      <c r="G20" s="406"/>
      <c r="H20" s="406"/>
      <c r="I20" s="406"/>
    </row>
    <row r="21" spans="2:9" ht="92.25" customHeight="1" x14ac:dyDescent="0.25">
      <c r="B21" s="406" t="s">
        <v>696</v>
      </c>
      <c r="C21" s="406"/>
      <c r="D21" s="406"/>
      <c r="E21" s="406"/>
      <c r="F21" s="406"/>
      <c r="G21" s="406"/>
      <c r="H21" s="406"/>
      <c r="I21" s="406"/>
    </row>
    <row r="22" spans="2:9" ht="93" customHeight="1" x14ac:dyDescent="0.25">
      <c r="B22" s="406" t="s">
        <v>697</v>
      </c>
      <c r="C22" s="406"/>
      <c r="D22" s="406"/>
      <c r="E22" s="406"/>
      <c r="F22" s="406"/>
      <c r="G22" s="406"/>
      <c r="H22" s="406"/>
      <c r="I22" s="406"/>
    </row>
    <row r="23" spans="2:9" ht="77.25" customHeight="1" x14ac:dyDescent="0.25">
      <c r="B23" s="406" t="s">
        <v>698</v>
      </c>
      <c r="C23" s="406"/>
      <c r="D23" s="406"/>
      <c r="E23" s="406"/>
      <c r="F23" s="406"/>
      <c r="G23" s="406"/>
      <c r="H23" s="406"/>
      <c r="I23" s="406"/>
    </row>
    <row r="24" spans="2:9" ht="159.75" customHeight="1" x14ac:dyDescent="0.25">
      <c r="B24" s="406" t="s">
        <v>699</v>
      </c>
      <c r="C24" s="406"/>
      <c r="D24" s="406"/>
      <c r="E24" s="406"/>
      <c r="F24" s="406"/>
      <c r="G24" s="406"/>
      <c r="H24" s="406"/>
      <c r="I24" s="406"/>
    </row>
    <row r="25" spans="2:9" ht="96" customHeight="1" x14ac:dyDescent="0.25">
      <c r="B25" s="406" t="s">
        <v>700</v>
      </c>
      <c r="C25" s="406"/>
      <c r="D25" s="406"/>
      <c r="E25" s="406"/>
      <c r="F25" s="406"/>
      <c r="G25" s="406"/>
      <c r="H25" s="406"/>
      <c r="I25" s="406"/>
    </row>
    <row r="26" spans="2:9" ht="157.5" customHeight="1" x14ac:dyDescent="0.25">
      <c r="B26" s="406" t="s">
        <v>701</v>
      </c>
      <c r="C26" s="406"/>
      <c r="D26" s="406"/>
      <c r="E26" s="406"/>
      <c r="F26" s="406"/>
      <c r="G26" s="406"/>
      <c r="H26" s="406"/>
      <c r="I26" s="406"/>
    </row>
    <row r="27" spans="2:9" ht="15.75" x14ac:dyDescent="0.25">
      <c r="B27" s="1" t="s">
        <v>702</v>
      </c>
    </row>
    <row r="28" spans="2:9" ht="96" customHeight="1" x14ac:dyDescent="0.25">
      <c r="B28" s="406" t="s">
        <v>703</v>
      </c>
      <c r="C28" s="406"/>
      <c r="D28" s="406"/>
      <c r="E28" s="406"/>
      <c r="F28" s="406"/>
      <c r="G28" s="406"/>
      <c r="H28" s="406"/>
      <c r="I28" s="406"/>
    </row>
    <row r="29" spans="2:9" ht="154.5" customHeight="1" x14ac:dyDescent="0.25">
      <c r="B29" s="406" t="s">
        <v>704</v>
      </c>
      <c r="C29" s="406"/>
      <c r="D29" s="406"/>
      <c r="E29" s="406"/>
      <c r="F29" s="406"/>
      <c r="G29" s="406"/>
      <c r="H29" s="406"/>
      <c r="I29" s="406"/>
    </row>
    <row r="30" spans="2:9" ht="126" customHeight="1" x14ac:dyDescent="0.25">
      <c r="B30" s="406" t="s">
        <v>705</v>
      </c>
      <c r="C30" s="406"/>
      <c r="D30" s="406"/>
      <c r="E30" s="406"/>
      <c r="F30" s="406"/>
      <c r="G30" s="406"/>
      <c r="H30" s="406"/>
      <c r="I30" s="406"/>
    </row>
    <row r="31" spans="2:9" ht="96" customHeight="1" x14ac:dyDescent="0.25">
      <c r="B31" s="406" t="s">
        <v>706</v>
      </c>
      <c r="C31" s="406"/>
      <c r="D31" s="406"/>
      <c r="E31" s="406"/>
      <c r="F31" s="406"/>
      <c r="G31" s="406"/>
      <c r="H31" s="406"/>
      <c r="I31" s="406"/>
    </row>
    <row r="32" spans="2:9" ht="63" customHeight="1" x14ac:dyDescent="0.25">
      <c r="B32" s="406" t="s">
        <v>707</v>
      </c>
      <c r="C32" s="406"/>
      <c r="D32" s="406"/>
      <c r="E32" s="406"/>
      <c r="F32" s="406"/>
      <c r="G32" s="406"/>
      <c r="H32" s="406"/>
      <c r="I32" s="406"/>
    </row>
    <row r="33" spans="2:9" ht="158.25" customHeight="1" x14ac:dyDescent="0.25">
      <c r="B33" s="406" t="s">
        <v>708</v>
      </c>
      <c r="C33" s="406"/>
      <c r="D33" s="406"/>
      <c r="E33" s="406"/>
      <c r="F33" s="406"/>
      <c r="G33" s="406"/>
      <c r="H33" s="406"/>
      <c r="I33" s="406"/>
    </row>
    <row r="34" spans="2:9" ht="125.25" customHeight="1" x14ac:dyDescent="0.25">
      <c r="B34" s="406" t="s">
        <v>709</v>
      </c>
      <c r="C34" s="406"/>
      <c r="D34" s="406"/>
      <c r="E34" s="406"/>
      <c r="F34" s="406"/>
      <c r="G34" s="406"/>
      <c r="H34" s="406"/>
      <c r="I34" s="406"/>
    </row>
    <row r="35" spans="2:9" ht="140.25" customHeight="1" x14ac:dyDescent="0.25">
      <c r="B35" s="406" t="s">
        <v>710</v>
      </c>
      <c r="C35" s="406"/>
      <c r="D35" s="406"/>
      <c r="E35" s="406"/>
      <c r="F35" s="406"/>
      <c r="G35" s="406"/>
      <c r="H35" s="406"/>
      <c r="I35" s="406"/>
    </row>
    <row r="36" spans="2:9" ht="111" customHeight="1" x14ac:dyDescent="0.25">
      <c r="B36" s="406" t="s">
        <v>711</v>
      </c>
      <c r="C36" s="406"/>
      <c r="D36" s="406"/>
      <c r="E36" s="406"/>
      <c r="F36" s="406"/>
      <c r="G36" s="406"/>
      <c r="H36" s="406"/>
      <c r="I36" s="406"/>
    </row>
    <row r="37" spans="2:9" ht="48.75" customHeight="1" x14ac:dyDescent="0.25">
      <c r="B37" s="406" t="s">
        <v>712</v>
      </c>
      <c r="C37" s="406"/>
      <c r="D37" s="406"/>
      <c r="E37" s="406"/>
      <c r="F37" s="406"/>
      <c r="G37" s="406"/>
      <c r="H37" s="406"/>
      <c r="I37" s="406"/>
    </row>
    <row r="38" spans="2:9" ht="63" customHeight="1" x14ac:dyDescent="0.25">
      <c r="B38" s="406" t="s">
        <v>713</v>
      </c>
      <c r="C38" s="406"/>
      <c r="D38" s="406"/>
      <c r="E38" s="406"/>
      <c r="F38" s="406"/>
      <c r="G38" s="406"/>
      <c r="H38" s="406"/>
      <c r="I38" s="406"/>
    </row>
    <row r="39" spans="2:9" ht="15.75" x14ac:dyDescent="0.25">
      <c r="B39" s="364" t="s">
        <v>655</v>
      </c>
    </row>
    <row r="40" spans="2:9" ht="15.75" x14ac:dyDescent="0.25">
      <c r="B40" s="1" t="s">
        <v>691</v>
      </c>
    </row>
    <row r="41" spans="2:9" ht="64.5" customHeight="1" x14ac:dyDescent="0.25">
      <c r="B41" s="406" t="s">
        <v>714</v>
      </c>
      <c r="C41" s="406"/>
      <c r="D41" s="406"/>
      <c r="E41" s="406"/>
      <c r="F41" s="406"/>
      <c r="G41" s="406"/>
      <c r="H41" s="406"/>
      <c r="I41" s="406"/>
    </row>
    <row r="42" spans="2:9" ht="80.25" customHeight="1" x14ac:dyDescent="0.25">
      <c r="B42" s="406" t="s">
        <v>715</v>
      </c>
      <c r="C42" s="406"/>
      <c r="D42" s="406"/>
      <c r="E42" s="406"/>
      <c r="F42" s="406"/>
      <c r="G42" s="406"/>
      <c r="H42" s="406"/>
      <c r="I42" s="406"/>
    </row>
    <row r="43" spans="2:9" ht="76.5" customHeight="1" x14ac:dyDescent="0.25">
      <c r="B43" s="406" t="s">
        <v>716</v>
      </c>
      <c r="C43" s="406"/>
      <c r="D43" s="406"/>
      <c r="E43" s="406"/>
      <c r="F43" s="406"/>
      <c r="G43" s="406"/>
      <c r="H43" s="406"/>
      <c r="I43" s="406"/>
    </row>
    <row r="44" spans="2:9" ht="79.5" customHeight="1" x14ac:dyDescent="0.25">
      <c r="B44" s="406" t="s">
        <v>717</v>
      </c>
      <c r="C44" s="406"/>
      <c r="D44" s="406"/>
      <c r="E44" s="406"/>
      <c r="F44" s="406"/>
      <c r="G44" s="406"/>
      <c r="H44" s="406"/>
      <c r="I44" s="406"/>
    </row>
    <row r="45" spans="2:9" ht="89.25" customHeight="1" x14ac:dyDescent="0.25">
      <c r="B45" s="406" t="s">
        <v>718</v>
      </c>
      <c r="C45" s="406"/>
      <c r="D45" s="406"/>
      <c r="E45" s="406"/>
      <c r="F45" s="406"/>
      <c r="G45" s="406"/>
      <c r="H45" s="406"/>
      <c r="I45" s="406"/>
    </row>
    <row r="46" spans="2:9" ht="15.75" x14ac:dyDescent="0.25">
      <c r="B46" s="1" t="s">
        <v>702</v>
      </c>
    </row>
    <row r="47" spans="2:9" ht="62.25" customHeight="1" x14ac:dyDescent="0.25">
      <c r="B47" s="406" t="s">
        <v>719</v>
      </c>
      <c r="C47" s="406"/>
      <c r="D47" s="406"/>
      <c r="E47" s="406"/>
      <c r="F47" s="406"/>
      <c r="G47" s="406"/>
      <c r="H47" s="406"/>
      <c r="I47" s="406"/>
    </row>
    <row r="48" spans="2:9" ht="61.5" customHeight="1" x14ac:dyDescent="0.25">
      <c r="B48" s="406" t="s">
        <v>720</v>
      </c>
      <c r="C48" s="406"/>
      <c r="D48" s="406"/>
      <c r="E48" s="406"/>
      <c r="F48" s="406"/>
      <c r="G48" s="406"/>
      <c r="H48" s="406"/>
      <c r="I48" s="406"/>
    </row>
    <row r="49" spans="2:9" ht="60" customHeight="1" x14ac:dyDescent="0.25">
      <c r="B49" s="406" t="s">
        <v>721</v>
      </c>
      <c r="C49" s="406"/>
      <c r="D49" s="406"/>
      <c r="E49" s="406"/>
      <c r="F49" s="406"/>
      <c r="G49" s="406"/>
      <c r="H49" s="406"/>
      <c r="I49" s="406"/>
    </row>
    <row r="50" spans="2:9" ht="15.75" x14ac:dyDescent="0.25">
      <c r="B50" s="548" t="s">
        <v>672</v>
      </c>
      <c r="C50" s="548"/>
      <c r="D50" s="548"/>
      <c r="E50" s="548"/>
      <c r="F50" s="548"/>
      <c r="G50" s="548"/>
      <c r="H50" s="548"/>
      <c r="I50" s="548"/>
    </row>
    <row r="51" spans="2:9" ht="15.75" x14ac:dyDescent="0.25">
      <c r="B51" s="406" t="s">
        <v>691</v>
      </c>
      <c r="C51" s="406"/>
      <c r="D51" s="406"/>
      <c r="E51" s="406"/>
      <c r="F51" s="406"/>
      <c r="G51" s="406"/>
      <c r="H51" s="406"/>
      <c r="I51" s="406"/>
    </row>
    <row r="52" spans="2:9" ht="48" customHeight="1" x14ac:dyDescent="0.25">
      <c r="B52" s="406" t="s">
        <v>722</v>
      </c>
      <c r="C52" s="406"/>
      <c r="D52" s="406"/>
      <c r="E52" s="406"/>
      <c r="F52" s="406"/>
      <c r="G52" s="406"/>
      <c r="H52" s="406"/>
      <c r="I52" s="406"/>
    </row>
    <row r="53" spans="2:9" ht="44.25" customHeight="1" x14ac:dyDescent="0.25">
      <c r="B53" s="406" t="s">
        <v>723</v>
      </c>
      <c r="C53" s="406"/>
      <c r="D53" s="406"/>
      <c r="E53" s="406"/>
      <c r="F53" s="406"/>
      <c r="G53" s="406"/>
      <c r="H53" s="406"/>
      <c r="I53" s="406"/>
    </row>
  </sheetData>
  <mergeCells count="46">
    <mergeCell ref="B50:I50"/>
    <mergeCell ref="B51:I51"/>
    <mergeCell ref="B52:I52"/>
    <mergeCell ref="B53:I53"/>
    <mergeCell ref="B43:I43"/>
    <mergeCell ref="B44:I44"/>
    <mergeCell ref="B45:I45"/>
    <mergeCell ref="B47:I47"/>
    <mergeCell ref="B48:I48"/>
    <mergeCell ref="B49:I49"/>
    <mergeCell ref="B42:I42"/>
    <mergeCell ref="B29:I29"/>
    <mergeCell ref="B30:I30"/>
    <mergeCell ref="B31:I31"/>
    <mergeCell ref="B32:I32"/>
    <mergeCell ref="B33:I33"/>
    <mergeCell ref="B34:I34"/>
    <mergeCell ref="B35:I35"/>
    <mergeCell ref="B36:I36"/>
    <mergeCell ref="B37:I37"/>
    <mergeCell ref="B38:I38"/>
    <mergeCell ref="B41:I41"/>
    <mergeCell ref="B28:I28"/>
    <mergeCell ref="B14:I14"/>
    <mergeCell ref="B17:I17"/>
    <mergeCell ref="B18:I18"/>
    <mergeCell ref="B19:I19"/>
    <mergeCell ref="B20:I20"/>
    <mergeCell ref="B21:I21"/>
    <mergeCell ref="B22:I22"/>
    <mergeCell ref="B23:I23"/>
    <mergeCell ref="B24:I24"/>
    <mergeCell ref="B25:I25"/>
    <mergeCell ref="B26:I26"/>
    <mergeCell ref="B13:I13"/>
    <mergeCell ref="B1:I1"/>
    <mergeCell ref="B2:I2"/>
    <mergeCell ref="B4:I4"/>
    <mergeCell ref="B5:I5"/>
    <mergeCell ref="B6:I6"/>
    <mergeCell ref="B7:I7"/>
    <mergeCell ref="B8:I8"/>
    <mergeCell ref="B9:I9"/>
    <mergeCell ref="B10:I10"/>
    <mergeCell ref="B11:I11"/>
    <mergeCell ref="B12: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9"/>
  <sheetViews>
    <sheetView topLeftCell="A4" workbookViewId="0">
      <selection activeCell="E21" sqref="E21"/>
    </sheetView>
  </sheetViews>
  <sheetFormatPr baseColWidth="10" defaultRowHeight="15.75" x14ac:dyDescent="0.25"/>
  <cols>
    <col min="1" max="1" width="5" style="1" customWidth="1"/>
    <col min="2" max="2" width="14.42578125" style="1" customWidth="1"/>
    <col min="3" max="3" width="15.28515625" style="1" customWidth="1"/>
    <col min="4" max="4" width="11.42578125" style="1" customWidth="1"/>
    <col min="5" max="16384" width="11.42578125" style="1"/>
  </cols>
  <sheetData>
    <row r="2" spans="2:10" x14ac:dyDescent="0.25">
      <c r="B2" s="15" t="s">
        <v>445</v>
      </c>
    </row>
    <row r="3" spans="2:10" ht="34.5" customHeight="1" x14ac:dyDescent="0.25">
      <c r="B3" s="406" t="s">
        <v>446</v>
      </c>
      <c r="C3" s="406"/>
      <c r="D3" s="406"/>
      <c r="E3" s="406"/>
      <c r="F3" s="406"/>
      <c r="G3" s="406"/>
      <c r="H3" s="406"/>
      <c r="I3" s="406"/>
      <c r="J3" s="406"/>
    </row>
    <row r="4" spans="2:10" x14ac:dyDescent="0.25">
      <c r="B4" s="15" t="s">
        <v>447</v>
      </c>
    </row>
    <row r="5" spans="2:10" ht="84" customHeight="1" x14ac:dyDescent="0.25">
      <c r="B5" s="406" t="s">
        <v>454</v>
      </c>
      <c r="C5" s="406"/>
      <c r="D5" s="406"/>
      <c r="E5" s="406"/>
      <c r="F5" s="406"/>
      <c r="G5" s="406"/>
      <c r="H5" s="406"/>
      <c r="I5" s="406"/>
      <c r="J5" s="406"/>
    </row>
    <row r="6" spans="2:10" ht="48" customHeight="1" x14ac:dyDescent="0.25">
      <c r="B6" s="406" t="s">
        <v>455</v>
      </c>
      <c r="C6" s="406"/>
      <c r="D6" s="406"/>
      <c r="E6" s="406"/>
      <c r="F6" s="406"/>
      <c r="G6" s="406"/>
      <c r="H6" s="406"/>
      <c r="I6" s="406"/>
      <c r="J6" s="406"/>
    </row>
    <row r="7" spans="2:10" ht="30.75" customHeight="1" x14ac:dyDescent="0.25">
      <c r="B7" s="406" t="s">
        <v>456</v>
      </c>
      <c r="C7" s="406"/>
      <c r="D7" s="406"/>
      <c r="E7" s="406"/>
      <c r="F7" s="406"/>
      <c r="G7" s="406"/>
      <c r="H7" s="406"/>
      <c r="I7" s="406"/>
      <c r="J7" s="406"/>
    </row>
    <row r="8" spans="2:10" x14ac:dyDescent="0.25">
      <c r="B8" s="406" t="s">
        <v>457</v>
      </c>
      <c r="C8" s="406"/>
      <c r="D8" s="406"/>
      <c r="E8" s="406"/>
      <c r="F8" s="406"/>
      <c r="G8" s="406"/>
      <c r="H8" s="406"/>
      <c r="I8" s="406"/>
      <c r="J8" s="406"/>
    </row>
    <row r="9" spans="2:10" x14ac:dyDescent="0.25">
      <c r="B9" s="406" t="s">
        <v>458</v>
      </c>
      <c r="C9" s="406"/>
      <c r="D9" s="406"/>
      <c r="E9" s="406"/>
      <c r="F9" s="406"/>
      <c r="G9" s="406"/>
      <c r="H9" s="406"/>
      <c r="I9" s="406"/>
      <c r="J9" s="406"/>
    </row>
    <row r="10" spans="2:10" ht="16.5" thickBot="1" x14ac:dyDescent="0.3">
      <c r="B10" s="2" t="s">
        <v>448</v>
      </c>
    </row>
    <row r="11" spans="2:10" ht="48" thickBot="1" x14ac:dyDescent="0.3">
      <c r="B11" s="12" t="s">
        <v>449</v>
      </c>
      <c r="C11" s="13" t="s">
        <v>450</v>
      </c>
    </row>
    <row r="12" spans="2:10" ht="32.25" thickBot="1" x14ac:dyDescent="0.3">
      <c r="B12" s="14" t="s">
        <v>451</v>
      </c>
      <c r="C12" s="10" t="s">
        <v>452</v>
      </c>
    </row>
    <row r="13" spans="2:10" x14ac:dyDescent="0.25">
      <c r="B13" s="2"/>
    </row>
    <row r="14" spans="2:10" x14ac:dyDescent="0.25">
      <c r="B14" s="15" t="s">
        <v>453</v>
      </c>
    </row>
    <row r="15" spans="2:10" ht="39" customHeight="1" x14ac:dyDescent="0.25">
      <c r="B15" s="406" t="s">
        <v>459</v>
      </c>
      <c r="C15" s="406"/>
      <c r="D15" s="406"/>
      <c r="E15" s="406"/>
      <c r="F15" s="406"/>
      <c r="G15" s="406"/>
      <c r="H15" s="406"/>
      <c r="I15" s="406"/>
      <c r="J15" s="406"/>
    </row>
    <row r="16" spans="2:10" ht="54.75" customHeight="1" x14ac:dyDescent="0.25">
      <c r="B16" s="406" t="s">
        <v>462</v>
      </c>
      <c r="C16" s="406"/>
      <c r="D16" s="406"/>
      <c r="E16" s="406"/>
      <c r="F16" s="406"/>
      <c r="G16" s="406"/>
      <c r="H16" s="406"/>
      <c r="I16" s="406"/>
      <c r="J16" s="406"/>
    </row>
    <row r="17" spans="2:10" ht="36" customHeight="1" x14ac:dyDescent="0.25">
      <c r="B17" s="406" t="s">
        <v>461</v>
      </c>
      <c r="C17" s="406"/>
      <c r="D17" s="406"/>
      <c r="E17" s="406"/>
      <c r="F17" s="406"/>
      <c r="G17" s="406"/>
      <c r="H17" s="406"/>
      <c r="I17" s="406"/>
      <c r="J17" s="406"/>
    </row>
    <row r="18" spans="2:10" ht="31.5" customHeight="1" x14ac:dyDescent="0.25">
      <c r="B18" s="406" t="s">
        <v>460</v>
      </c>
      <c r="C18" s="406"/>
      <c r="D18" s="406"/>
      <c r="E18" s="406"/>
      <c r="F18" s="406"/>
      <c r="G18" s="406"/>
      <c r="H18" s="406"/>
      <c r="I18" s="406"/>
      <c r="J18" s="406"/>
    </row>
    <row r="19" spans="2:10" ht="62.25" customHeight="1" x14ac:dyDescent="0.25">
      <c r="B19" s="406" t="s">
        <v>463</v>
      </c>
      <c r="C19" s="406"/>
      <c r="D19" s="406"/>
      <c r="E19" s="406"/>
      <c r="F19" s="406"/>
      <c r="G19" s="406"/>
      <c r="H19" s="406"/>
      <c r="I19" s="406"/>
      <c r="J19" s="406"/>
    </row>
  </sheetData>
  <mergeCells count="11">
    <mergeCell ref="B15:J15"/>
    <mergeCell ref="B16:J16"/>
    <mergeCell ref="B17:J17"/>
    <mergeCell ref="B18:J18"/>
    <mergeCell ref="B19:J19"/>
    <mergeCell ref="B9:J9"/>
    <mergeCell ref="B5:J5"/>
    <mergeCell ref="B3:J3"/>
    <mergeCell ref="B6:J6"/>
    <mergeCell ref="B7:J7"/>
    <mergeCell ref="B8:J8"/>
  </mergeCells>
  <pageMargins left="0.19685039370078741" right="0.24" top="0.74803149606299213" bottom="0.74803149606299213" header="0.31496062992125984" footer="0.31496062992125984"/>
  <pageSetup scale="8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X60"/>
  <sheetViews>
    <sheetView topLeftCell="A35" workbookViewId="0">
      <selection activeCell="G35" sqref="G35"/>
    </sheetView>
  </sheetViews>
  <sheetFormatPr baseColWidth="10" defaultRowHeight="11.25" x14ac:dyDescent="0.2"/>
  <cols>
    <col min="1" max="1" width="2.140625" style="46" customWidth="1"/>
    <col min="2" max="2" width="3.42578125" style="22" customWidth="1"/>
    <col min="3" max="3" width="23.140625" style="22" customWidth="1"/>
    <col min="4" max="4" width="13.7109375" style="22" customWidth="1"/>
    <col min="5" max="5" width="12" style="22" customWidth="1"/>
    <col min="6" max="6" width="13.28515625" style="22" customWidth="1"/>
    <col min="7" max="7" width="12.85546875" style="22" customWidth="1"/>
    <col min="8" max="8" width="11.7109375" style="22" customWidth="1"/>
    <col min="9" max="9" width="12.140625" style="22" customWidth="1"/>
    <col min="10" max="10" width="13.140625" style="22" customWidth="1"/>
    <col min="11" max="24" width="11.42578125" style="46"/>
    <col min="25" max="16384" width="11.42578125" style="22"/>
  </cols>
  <sheetData>
    <row r="1" spans="2:10" s="46" customFormat="1" x14ac:dyDescent="0.2">
      <c r="B1" s="45" t="s">
        <v>116</v>
      </c>
    </row>
    <row r="2" spans="2:10" s="46" customFormat="1" ht="12" thickBot="1" x14ac:dyDescent="0.25">
      <c r="C2" s="421" t="s">
        <v>117</v>
      </c>
      <c r="D2" s="421"/>
      <c r="E2" s="421"/>
      <c r="F2" s="421"/>
      <c r="G2" s="421"/>
      <c r="H2" s="421"/>
      <c r="I2" s="421"/>
      <c r="J2" s="421"/>
    </row>
    <row r="3" spans="2:10" ht="15.75" x14ac:dyDescent="0.2">
      <c r="B3" s="395" t="s">
        <v>565</v>
      </c>
      <c r="C3" s="396"/>
      <c r="D3" s="396"/>
      <c r="E3" s="396"/>
      <c r="F3" s="396"/>
      <c r="G3" s="396"/>
      <c r="H3" s="396"/>
      <c r="I3" s="396"/>
      <c r="J3" s="397"/>
    </row>
    <row r="4" spans="2:10" ht="19.5" customHeight="1" x14ac:dyDescent="0.2">
      <c r="B4" s="422" t="s">
        <v>558</v>
      </c>
      <c r="C4" s="404"/>
      <c r="D4" s="404"/>
      <c r="E4" s="404"/>
      <c r="F4" s="404"/>
      <c r="G4" s="404"/>
      <c r="H4" s="404"/>
      <c r="I4" s="404"/>
      <c r="J4" s="423"/>
    </row>
    <row r="5" spans="2:10" ht="18.75" customHeight="1" x14ac:dyDescent="0.2">
      <c r="B5" s="422" t="str">
        <f>Formato1!$C$4</f>
        <v>Del 1 de enero al 31 de Diciembre de 2017</v>
      </c>
      <c r="C5" s="404"/>
      <c r="D5" s="404"/>
      <c r="E5" s="404"/>
      <c r="F5" s="404"/>
      <c r="G5" s="404"/>
      <c r="H5" s="404"/>
      <c r="I5" s="404"/>
      <c r="J5" s="423"/>
    </row>
    <row r="6" spans="2:10" ht="12" thickBot="1" x14ac:dyDescent="0.25">
      <c r="B6" s="424" t="s">
        <v>1</v>
      </c>
      <c r="C6" s="425"/>
      <c r="D6" s="425"/>
      <c r="E6" s="425"/>
      <c r="F6" s="425"/>
      <c r="G6" s="425"/>
      <c r="H6" s="425"/>
      <c r="I6" s="425"/>
      <c r="J6" s="426"/>
    </row>
    <row r="7" spans="2:10" ht="19.5" customHeight="1" x14ac:dyDescent="0.2">
      <c r="B7" s="427" t="s">
        <v>145</v>
      </c>
      <c r="C7" s="428"/>
      <c r="D7" s="36" t="s">
        <v>118</v>
      </c>
      <c r="E7" s="431" t="s">
        <v>120</v>
      </c>
      <c r="F7" s="431" t="s">
        <v>121</v>
      </c>
      <c r="G7" s="431" t="s">
        <v>122</v>
      </c>
      <c r="H7" s="36" t="s">
        <v>123</v>
      </c>
      <c r="I7" s="431" t="s">
        <v>125</v>
      </c>
      <c r="J7" s="431" t="s">
        <v>126</v>
      </c>
    </row>
    <row r="8" spans="2:10" ht="35.25" customHeight="1" thickBot="1" x14ac:dyDescent="0.25">
      <c r="B8" s="429"/>
      <c r="C8" s="430"/>
      <c r="D8" s="37" t="s">
        <v>119</v>
      </c>
      <c r="E8" s="432"/>
      <c r="F8" s="432"/>
      <c r="G8" s="432"/>
      <c r="H8" s="37" t="s">
        <v>124</v>
      </c>
      <c r="I8" s="432"/>
      <c r="J8" s="432"/>
    </row>
    <row r="9" spans="2:10" s="46" customFormat="1" x14ac:dyDescent="0.2">
      <c r="B9" s="411"/>
      <c r="C9" s="412"/>
      <c r="D9" s="59"/>
      <c r="E9" s="59"/>
      <c r="F9" s="59"/>
      <c r="G9" s="59"/>
      <c r="H9" s="59"/>
      <c r="I9" s="59"/>
      <c r="J9" s="59"/>
    </row>
    <row r="10" spans="2:10" s="46" customFormat="1" x14ac:dyDescent="0.2">
      <c r="B10" s="413" t="s">
        <v>127</v>
      </c>
      <c r="C10" s="414"/>
      <c r="D10" s="47">
        <v>0</v>
      </c>
      <c r="E10" s="47">
        <v>0</v>
      </c>
      <c r="F10" s="47">
        <v>0</v>
      </c>
      <c r="G10" s="47">
        <v>0</v>
      </c>
      <c r="H10" s="47">
        <v>0</v>
      </c>
      <c r="I10" s="47">
        <v>0</v>
      </c>
      <c r="J10" s="47">
        <v>0</v>
      </c>
    </row>
    <row r="11" spans="2:10" s="46" customFormat="1" x14ac:dyDescent="0.2">
      <c r="B11" s="413" t="s">
        <v>128</v>
      </c>
      <c r="C11" s="414"/>
      <c r="D11" s="48"/>
      <c r="E11" s="48"/>
      <c r="F11" s="48"/>
      <c r="G11" s="48"/>
      <c r="H11" s="48"/>
      <c r="I11" s="48"/>
      <c r="J11" s="48"/>
    </row>
    <row r="12" spans="2:10" s="46" customFormat="1" x14ac:dyDescent="0.2">
      <c r="B12" s="49"/>
      <c r="C12" s="20" t="s">
        <v>129</v>
      </c>
      <c r="D12" s="48">
        <v>0</v>
      </c>
      <c r="E12" s="48">
        <v>0</v>
      </c>
      <c r="F12" s="48">
        <v>0</v>
      </c>
      <c r="G12" s="48">
        <v>0</v>
      </c>
      <c r="H12" s="48">
        <v>0</v>
      </c>
      <c r="I12" s="48">
        <v>0</v>
      </c>
      <c r="J12" s="48">
        <v>0</v>
      </c>
    </row>
    <row r="13" spans="2:10" s="46" customFormat="1" x14ac:dyDescent="0.2">
      <c r="B13" s="50"/>
      <c r="C13" s="20" t="s">
        <v>130</v>
      </c>
      <c r="D13" s="51">
        <v>0</v>
      </c>
      <c r="E13" s="51">
        <v>0</v>
      </c>
      <c r="F13" s="51">
        <v>0</v>
      </c>
      <c r="G13" s="51">
        <v>0</v>
      </c>
      <c r="H13" s="51">
        <v>0</v>
      </c>
      <c r="I13" s="51">
        <v>0</v>
      </c>
      <c r="J13" s="51">
        <v>0</v>
      </c>
    </row>
    <row r="14" spans="2:10" s="46" customFormat="1" ht="22.5" x14ac:dyDescent="0.2">
      <c r="B14" s="50"/>
      <c r="C14" s="20" t="s">
        <v>131</v>
      </c>
      <c r="D14" s="51">
        <v>0</v>
      </c>
      <c r="E14" s="51">
        <v>0</v>
      </c>
      <c r="F14" s="51">
        <v>0</v>
      </c>
      <c r="G14" s="51">
        <v>0</v>
      </c>
      <c r="H14" s="51">
        <v>0</v>
      </c>
      <c r="I14" s="51">
        <v>0</v>
      </c>
      <c r="J14" s="51">
        <v>0</v>
      </c>
    </row>
    <row r="15" spans="2:10" s="46" customFormat="1" ht="38.25" customHeight="1" x14ac:dyDescent="0.2">
      <c r="B15" s="415" t="s">
        <v>146</v>
      </c>
      <c r="C15" s="416"/>
      <c r="D15" s="48"/>
      <c r="E15" s="48">
        <v>0</v>
      </c>
      <c r="F15" s="48">
        <v>0</v>
      </c>
      <c r="G15" s="48">
        <v>0</v>
      </c>
      <c r="H15" s="48">
        <v>0</v>
      </c>
      <c r="I15" s="48">
        <v>0</v>
      </c>
      <c r="J15" s="48">
        <v>0</v>
      </c>
    </row>
    <row r="16" spans="2:10" s="46" customFormat="1" x14ac:dyDescent="0.2">
      <c r="B16" s="49"/>
      <c r="C16" s="20" t="s">
        <v>132</v>
      </c>
      <c r="D16" s="48">
        <v>0</v>
      </c>
      <c r="E16" s="48">
        <v>0</v>
      </c>
      <c r="F16" s="48">
        <v>0</v>
      </c>
      <c r="G16" s="48">
        <v>0</v>
      </c>
      <c r="H16" s="48">
        <v>0</v>
      </c>
      <c r="I16" s="48">
        <v>0</v>
      </c>
      <c r="J16" s="48">
        <v>0</v>
      </c>
    </row>
    <row r="17" spans="2:10" s="46" customFormat="1" x14ac:dyDescent="0.2">
      <c r="B17" s="50"/>
      <c r="C17" s="20" t="s">
        <v>133</v>
      </c>
      <c r="D17" s="48">
        <v>0</v>
      </c>
      <c r="E17" s="48">
        <v>0</v>
      </c>
      <c r="F17" s="48">
        <v>0</v>
      </c>
      <c r="G17" s="48">
        <v>0</v>
      </c>
      <c r="H17" s="48">
        <v>0</v>
      </c>
      <c r="I17" s="48">
        <v>0</v>
      </c>
      <c r="J17" s="48">
        <v>0</v>
      </c>
    </row>
    <row r="18" spans="2:10" s="46" customFormat="1" ht="22.5" x14ac:dyDescent="0.2">
      <c r="B18" s="50"/>
      <c r="C18" s="20" t="s">
        <v>134</v>
      </c>
      <c r="D18" s="48">
        <v>0</v>
      </c>
      <c r="E18" s="48">
        <v>0</v>
      </c>
      <c r="F18" s="48">
        <v>0</v>
      </c>
      <c r="G18" s="48">
        <v>0</v>
      </c>
      <c r="H18" s="48">
        <v>0</v>
      </c>
      <c r="I18" s="48">
        <v>0</v>
      </c>
      <c r="J18" s="48">
        <v>0</v>
      </c>
    </row>
    <row r="19" spans="2:10" x14ac:dyDescent="0.2">
      <c r="B19" s="417" t="s">
        <v>135</v>
      </c>
      <c r="C19" s="418"/>
      <c r="D19" s="247">
        <v>4436201.33</v>
      </c>
      <c r="E19" s="247"/>
      <c r="F19" s="247"/>
      <c r="G19" s="247">
        <v>20975168.550000001</v>
      </c>
      <c r="H19" s="249">
        <f>+D19+E19-F19+G19</f>
        <v>25411369.880000003</v>
      </c>
      <c r="I19" s="169"/>
      <c r="J19" s="169"/>
    </row>
    <row r="20" spans="2:10" s="46" customFormat="1" x14ac:dyDescent="0.2">
      <c r="B20" s="50"/>
      <c r="C20" s="20"/>
      <c r="D20" s="250"/>
      <c r="E20" s="250"/>
      <c r="F20" s="250"/>
      <c r="G20" s="250"/>
      <c r="H20" s="250">
        <f t="shared" ref="H20:H21" si="0">+D20+E20-F20+G20</f>
        <v>0</v>
      </c>
      <c r="I20" s="20"/>
      <c r="J20" s="20"/>
    </row>
    <row r="21" spans="2:10" s="46" customFormat="1" ht="24.75" customHeight="1" x14ac:dyDescent="0.2">
      <c r="B21" s="419" t="s">
        <v>136</v>
      </c>
      <c r="C21" s="420"/>
      <c r="D21" s="251">
        <f>+D19</f>
        <v>4436201.33</v>
      </c>
      <c r="E21" s="251"/>
      <c r="F21" s="251"/>
      <c r="G21" s="251">
        <f>+G19</f>
        <v>20975168.550000001</v>
      </c>
      <c r="H21" s="251">
        <f t="shared" si="0"/>
        <v>25411369.880000003</v>
      </c>
      <c r="I21" s="248"/>
      <c r="J21" s="248"/>
    </row>
    <row r="22" spans="2:10" s="46" customFormat="1" x14ac:dyDescent="0.2">
      <c r="B22" s="413"/>
      <c r="C22" s="414"/>
      <c r="D22" s="35"/>
      <c r="E22" s="35"/>
      <c r="F22" s="35"/>
      <c r="G22" s="35"/>
      <c r="H22" s="35"/>
      <c r="I22" s="35"/>
      <c r="J22" s="35"/>
    </row>
    <row r="23" spans="2:10" s="46" customFormat="1" ht="22.5" customHeight="1" x14ac:dyDescent="0.2">
      <c r="B23" s="413" t="s">
        <v>144</v>
      </c>
      <c r="C23" s="414"/>
      <c r="D23" s="48">
        <v>0</v>
      </c>
      <c r="E23" s="48">
        <v>0</v>
      </c>
      <c r="F23" s="48">
        <v>0</v>
      </c>
      <c r="G23" s="48">
        <v>0</v>
      </c>
      <c r="H23" s="48">
        <v>0</v>
      </c>
      <c r="I23" s="48">
        <v>0</v>
      </c>
      <c r="J23" s="48">
        <v>0</v>
      </c>
    </row>
    <row r="24" spans="2:10" s="46" customFormat="1" x14ac:dyDescent="0.2">
      <c r="B24" s="407" t="s">
        <v>137</v>
      </c>
      <c r="C24" s="408"/>
      <c r="D24" s="47">
        <v>0</v>
      </c>
      <c r="E24" s="47">
        <v>0</v>
      </c>
      <c r="F24" s="47">
        <v>0</v>
      </c>
      <c r="G24" s="47">
        <v>0</v>
      </c>
      <c r="H24" s="47">
        <v>0</v>
      </c>
      <c r="I24" s="47">
        <v>0</v>
      </c>
      <c r="J24" s="47">
        <v>0</v>
      </c>
    </row>
    <row r="25" spans="2:10" s="46" customFormat="1" x14ac:dyDescent="0.2">
      <c r="B25" s="407" t="s">
        <v>138</v>
      </c>
      <c r="C25" s="408"/>
      <c r="D25" s="47">
        <v>0</v>
      </c>
      <c r="E25" s="47">
        <v>0</v>
      </c>
      <c r="F25" s="47">
        <v>0</v>
      </c>
      <c r="G25" s="47">
        <v>0</v>
      </c>
      <c r="H25" s="47">
        <v>0</v>
      </c>
      <c r="I25" s="47">
        <v>0</v>
      </c>
      <c r="J25" s="47">
        <v>0</v>
      </c>
    </row>
    <row r="26" spans="2:10" s="46" customFormat="1" x14ac:dyDescent="0.2">
      <c r="B26" s="407" t="s">
        <v>139</v>
      </c>
      <c r="C26" s="408"/>
      <c r="D26" s="47">
        <v>0</v>
      </c>
      <c r="E26" s="47">
        <v>0</v>
      </c>
      <c r="F26" s="47">
        <v>0</v>
      </c>
      <c r="G26" s="47">
        <v>0</v>
      </c>
      <c r="H26" s="47">
        <v>0</v>
      </c>
      <c r="I26" s="47">
        <v>0</v>
      </c>
      <c r="J26" s="47">
        <v>0</v>
      </c>
    </row>
    <row r="27" spans="2:10" s="46" customFormat="1" x14ac:dyDescent="0.2">
      <c r="B27" s="409"/>
      <c r="C27" s="410"/>
      <c r="D27" s="47"/>
      <c r="E27" s="47"/>
      <c r="F27" s="47"/>
      <c r="G27" s="47"/>
      <c r="H27" s="47"/>
      <c r="I27" s="47"/>
      <c r="J27" s="47"/>
    </row>
    <row r="28" spans="2:10" s="46" customFormat="1" ht="30.75" customHeight="1" x14ac:dyDescent="0.2">
      <c r="B28" s="413" t="s">
        <v>140</v>
      </c>
      <c r="C28" s="414"/>
      <c r="D28" s="47">
        <v>0</v>
      </c>
      <c r="E28" s="47">
        <v>0</v>
      </c>
      <c r="F28" s="47">
        <v>0</v>
      </c>
      <c r="G28" s="47">
        <v>0</v>
      </c>
      <c r="H28" s="47">
        <v>0</v>
      </c>
      <c r="I28" s="47">
        <v>0</v>
      </c>
      <c r="J28" s="47">
        <v>0</v>
      </c>
    </row>
    <row r="29" spans="2:10" s="46" customFormat="1" ht="18" customHeight="1" x14ac:dyDescent="0.2">
      <c r="B29" s="436" t="s">
        <v>141</v>
      </c>
      <c r="C29" s="437"/>
      <c r="D29" s="47">
        <v>0</v>
      </c>
      <c r="E29" s="47">
        <v>0</v>
      </c>
      <c r="F29" s="47">
        <v>0</v>
      </c>
      <c r="G29" s="47">
        <v>0</v>
      </c>
      <c r="H29" s="47">
        <v>0</v>
      </c>
      <c r="I29" s="47">
        <v>0</v>
      </c>
      <c r="J29" s="47">
        <v>0</v>
      </c>
    </row>
    <row r="30" spans="2:10" s="46" customFormat="1" ht="20.25" customHeight="1" x14ac:dyDescent="0.2">
      <c r="B30" s="436" t="s">
        <v>142</v>
      </c>
      <c r="C30" s="437"/>
      <c r="D30" s="47">
        <v>0</v>
      </c>
      <c r="E30" s="47">
        <v>0</v>
      </c>
      <c r="F30" s="47">
        <v>0</v>
      </c>
      <c r="G30" s="47">
        <v>0</v>
      </c>
      <c r="H30" s="47">
        <v>0</v>
      </c>
      <c r="I30" s="47">
        <v>0</v>
      </c>
      <c r="J30" s="47">
        <v>0</v>
      </c>
    </row>
    <row r="31" spans="2:10" s="46" customFormat="1" ht="20.25" customHeight="1" x14ac:dyDescent="0.2">
      <c r="B31" s="436" t="s">
        <v>143</v>
      </c>
      <c r="C31" s="437"/>
      <c r="D31" s="47">
        <v>0</v>
      </c>
      <c r="E31" s="47">
        <v>0</v>
      </c>
      <c r="F31" s="47">
        <v>0</v>
      </c>
      <c r="G31" s="47">
        <v>0</v>
      </c>
      <c r="H31" s="47">
        <v>0</v>
      </c>
      <c r="I31" s="47">
        <v>0</v>
      </c>
      <c r="J31" s="47">
        <v>0</v>
      </c>
    </row>
    <row r="32" spans="2:10" s="46" customFormat="1" ht="12" thickBot="1" x14ac:dyDescent="0.25">
      <c r="B32" s="438"/>
      <c r="C32" s="439"/>
      <c r="D32" s="52"/>
      <c r="E32" s="52"/>
      <c r="F32" s="52"/>
      <c r="G32" s="52"/>
      <c r="H32" s="52"/>
      <c r="I32" s="52"/>
      <c r="J32" s="52"/>
    </row>
    <row r="33" spans="1:10" s="46" customFormat="1" ht="4.5" customHeight="1" thickBot="1" x14ac:dyDescent="0.25">
      <c r="B33" s="60"/>
      <c r="C33" s="61"/>
      <c r="D33" s="61"/>
      <c r="E33" s="61"/>
      <c r="F33" s="61"/>
      <c r="G33" s="61"/>
      <c r="H33" s="61"/>
      <c r="I33" s="61"/>
      <c r="J33" s="62"/>
    </row>
    <row r="34" spans="1:10" ht="44.25" customHeight="1" x14ac:dyDescent="0.2">
      <c r="A34" s="57"/>
      <c r="B34" s="63"/>
      <c r="C34" s="431" t="s">
        <v>149</v>
      </c>
      <c r="D34" s="39" t="s">
        <v>150</v>
      </c>
      <c r="E34" s="39" t="s">
        <v>152</v>
      </c>
      <c r="F34" s="39" t="s">
        <v>155</v>
      </c>
      <c r="G34" s="40" t="s">
        <v>157</v>
      </c>
      <c r="H34" s="39" t="s">
        <v>158</v>
      </c>
      <c r="I34" s="61"/>
      <c r="J34" s="62"/>
    </row>
    <row r="35" spans="1:10" x14ac:dyDescent="0.2">
      <c r="A35" s="57"/>
      <c r="B35" s="63"/>
      <c r="C35" s="433"/>
      <c r="D35" s="36" t="s">
        <v>151</v>
      </c>
      <c r="E35" s="36" t="s">
        <v>153</v>
      </c>
      <c r="F35" s="36" t="s">
        <v>156</v>
      </c>
      <c r="G35" s="41"/>
      <c r="H35" s="36" t="s">
        <v>159</v>
      </c>
      <c r="I35" s="61"/>
      <c r="J35" s="62"/>
    </row>
    <row r="36" spans="1:10" ht="12" thickBot="1" x14ac:dyDescent="0.25">
      <c r="A36" s="57"/>
      <c r="B36" s="63"/>
      <c r="C36" s="432"/>
      <c r="D36" s="42"/>
      <c r="E36" s="37" t="s">
        <v>154</v>
      </c>
      <c r="F36" s="42"/>
      <c r="G36" s="43"/>
      <c r="H36" s="42"/>
      <c r="I36" s="61"/>
      <c r="J36" s="62"/>
    </row>
    <row r="37" spans="1:10" s="46" customFormat="1" ht="22.5" x14ac:dyDescent="0.2">
      <c r="A37" s="57"/>
      <c r="B37" s="63"/>
      <c r="C37" s="56" t="s">
        <v>160</v>
      </c>
      <c r="D37" s="20"/>
      <c r="E37" s="20"/>
      <c r="F37" s="20"/>
      <c r="G37" s="20"/>
      <c r="H37" s="20"/>
      <c r="I37" s="61"/>
      <c r="J37" s="62"/>
    </row>
    <row r="38" spans="1:10" s="46" customFormat="1" x14ac:dyDescent="0.2">
      <c r="B38" s="60"/>
      <c r="C38" s="54" t="s">
        <v>161</v>
      </c>
      <c r="D38" s="20"/>
      <c r="E38" s="20"/>
      <c r="F38" s="20"/>
      <c r="G38" s="20"/>
      <c r="H38" s="20"/>
      <c r="I38" s="61"/>
      <c r="J38" s="62"/>
    </row>
    <row r="39" spans="1:10" s="46" customFormat="1" x14ac:dyDescent="0.2">
      <c r="B39" s="60"/>
      <c r="C39" s="54" t="s">
        <v>162</v>
      </c>
      <c r="D39" s="20"/>
      <c r="E39" s="20"/>
      <c r="F39" s="20"/>
      <c r="G39" s="20"/>
      <c r="H39" s="20"/>
      <c r="I39" s="61"/>
      <c r="J39" s="62"/>
    </row>
    <row r="40" spans="1:10" s="46" customFormat="1" ht="12" thickBot="1" x14ac:dyDescent="0.25">
      <c r="B40" s="60"/>
      <c r="C40" s="55" t="s">
        <v>163</v>
      </c>
      <c r="D40" s="21"/>
      <c r="E40" s="21"/>
      <c r="F40" s="21"/>
      <c r="G40" s="21"/>
      <c r="H40" s="21"/>
      <c r="I40" s="61"/>
      <c r="J40" s="62"/>
    </row>
    <row r="41" spans="1:10" s="46" customFormat="1" ht="7.5" customHeight="1" thickBot="1" x14ac:dyDescent="0.25">
      <c r="B41" s="64"/>
      <c r="C41" s="65"/>
      <c r="D41" s="65"/>
      <c r="E41" s="65"/>
      <c r="F41" s="65"/>
      <c r="G41" s="65"/>
      <c r="H41" s="65"/>
      <c r="I41" s="65"/>
      <c r="J41" s="66"/>
    </row>
    <row r="42" spans="1:10" s="46" customFormat="1" ht="8.25" customHeight="1" thickBot="1" x14ac:dyDescent="0.25"/>
    <row r="43" spans="1:10" s="46" customFormat="1" ht="27.75" customHeight="1" thickBot="1" x14ac:dyDescent="0.25">
      <c r="B43" s="67"/>
      <c r="C43" s="68"/>
      <c r="D43" s="69"/>
      <c r="E43" s="26"/>
      <c r="F43" s="27"/>
      <c r="G43" s="68"/>
      <c r="H43" s="68"/>
      <c r="I43" s="69"/>
      <c r="J43" s="70"/>
    </row>
    <row r="44" spans="1:10" s="46" customFormat="1" ht="26.25" customHeight="1" x14ac:dyDescent="0.2">
      <c r="B44" s="60"/>
      <c r="C44" s="440" t="s">
        <v>535</v>
      </c>
      <c r="D44" s="440"/>
      <c r="E44" s="72"/>
      <c r="F44" s="72"/>
      <c r="G44" s="442" t="s">
        <v>534</v>
      </c>
      <c r="H44" s="442"/>
      <c r="I44" s="442"/>
      <c r="J44" s="62"/>
    </row>
    <row r="45" spans="1:10" s="46" customFormat="1" ht="21" customHeight="1" x14ac:dyDescent="0.2">
      <c r="B45" s="60"/>
      <c r="C45" s="441" t="s">
        <v>536</v>
      </c>
      <c r="D45" s="441"/>
      <c r="E45" s="72"/>
      <c r="F45" s="72"/>
      <c r="G45" s="443" t="s">
        <v>539</v>
      </c>
      <c r="H45" s="443"/>
      <c r="I45" s="443"/>
      <c r="J45" s="62"/>
    </row>
    <row r="46" spans="1:10" s="46" customFormat="1" ht="24.75" customHeight="1" x14ac:dyDescent="0.2">
      <c r="B46" s="60"/>
      <c r="C46" s="444" t="s">
        <v>537</v>
      </c>
      <c r="D46" s="444"/>
      <c r="E46" s="444"/>
      <c r="F46" s="444"/>
      <c r="G46" s="444"/>
      <c r="H46" s="444"/>
      <c r="I46" s="444"/>
      <c r="J46" s="445"/>
    </row>
    <row r="47" spans="1:10" s="46" customFormat="1" ht="15" thickBot="1" x14ac:dyDescent="0.25">
      <c r="B47" s="64"/>
      <c r="C47" s="71"/>
      <c r="D47" s="71"/>
      <c r="E47" s="71"/>
      <c r="F47" s="71"/>
      <c r="G47" s="71"/>
      <c r="H47" s="71"/>
      <c r="I47" s="71"/>
      <c r="J47" s="66"/>
    </row>
    <row r="48" spans="1:10" s="46" customFormat="1" ht="14.25" x14ac:dyDescent="0.2">
      <c r="C48" s="58"/>
      <c r="D48" s="58"/>
      <c r="E48" s="58"/>
      <c r="F48" s="58"/>
      <c r="G48" s="58"/>
      <c r="H48" s="58"/>
      <c r="I48" s="58"/>
    </row>
    <row r="49" spans="2:10" s="46" customFormat="1" ht="14.25" x14ac:dyDescent="0.2">
      <c r="C49" s="58"/>
      <c r="D49" s="58"/>
      <c r="E49" s="58"/>
      <c r="F49" s="58"/>
      <c r="G49" s="58"/>
      <c r="H49" s="58"/>
      <c r="I49" s="58"/>
    </row>
    <row r="50" spans="2:10" s="46" customFormat="1" ht="14.25" x14ac:dyDescent="0.2">
      <c r="C50" s="58"/>
      <c r="D50" s="58"/>
      <c r="E50" s="58"/>
      <c r="F50" s="58"/>
      <c r="G50" s="58"/>
      <c r="H50" s="58"/>
      <c r="I50" s="58"/>
    </row>
    <row r="51" spans="2:10" s="46" customFormat="1" ht="14.25" x14ac:dyDescent="0.2">
      <c r="C51" s="58"/>
      <c r="D51" s="58"/>
      <c r="E51" s="58"/>
      <c r="F51" s="58"/>
      <c r="G51" s="58"/>
      <c r="H51" s="58"/>
      <c r="I51" s="58"/>
    </row>
    <row r="52" spans="2:10" s="46" customFormat="1" ht="14.25" x14ac:dyDescent="0.2">
      <c r="C52" s="58"/>
      <c r="D52" s="58"/>
      <c r="E52" s="58"/>
      <c r="F52" s="58"/>
      <c r="G52" s="58"/>
      <c r="H52" s="58"/>
      <c r="I52" s="58"/>
    </row>
    <row r="53" spans="2:10" s="46" customFormat="1" ht="14.25" x14ac:dyDescent="0.2">
      <c r="C53" s="58"/>
      <c r="D53" s="58"/>
      <c r="E53" s="58"/>
      <c r="F53" s="58"/>
      <c r="G53" s="58"/>
      <c r="H53" s="58"/>
      <c r="I53" s="58"/>
    </row>
    <row r="54" spans="2:10" s="46" customFormat="1" x14ac:dyDescent="0.2"/>
    <row r="55" spans="2:10" s="46" customFormat="1" x14ac:dyDescent="0.2">
      <c r="B55" s="53">
        <v>1</v>
      </c>
      <c r="C55" s="434" t="s">
        <v>147</v>
      </c>
      <c r="D55" s="434"/>
      <c r="E55" s="434"/>
      <c r="F55" s="434"/>
      <c r="G55" s="434"/>
      <c r="H55" s="434"/>
      <c r="I55" s="434"/>
      <c r="J55" s="434"/>
    </row>
    <row r="56" spans="2:10" s="46" customFormat="1" x14ac:dyDescent="0.2">
      <c r="B56" s="53">
        <v>2</v>
      </c>
      <c r="C56" s="435" t="s">
        <v>148</v>
      </c>
      <c r="D56" s="435"/>
      <c r="E56" s="435"/>
      <c r="F56" s="435"/>
      <c r="G56" s="435"/>
      <c r="H56" s="435"/>
      <c r="I56" s="435"/>
      <c r="J56" s="435"/>
    </row>
    <row r="57" spans="2:10" s="46" customFormat="1" x14ac:dyDescent="0.2"/>
    <row r="58" spans="2:10" s="46" customFormat="1" x14ac:dyDescent="0.2"/>
    <row r="59" spans="2:10" s="46" customFormat="1" x14ac:dyDescent="0.2"/>
    <row r="60" spans="2:10" s="46" customFormat="1" x14ac:dyDescent="0.2"/>
  </sheetData>
  <mergeCells count="36">
    <mergeCell ref="C34:C36"/>
    <mergeCell ref="C55:J55"/>
    <mergeCell ref="C56:J56"/>
    <mergeCell ref="B28:C28"/>
    <mergeCell ref="B29:C29"/>
    <mergeCell ref="B30:C30"/>
    <mergeCell ref="B31:C31"/>
    <mergeCell ref="B32:C32"/>
    <mergeCell ref="C44:D44"/>
    <mergeCell ref="C45:D45"/>
    <mergeCell ref="G44:I44"/>
    <mergeCell ref="G45:I45"/>
    <mergeCell ref="C46:J46"/>
    <mergeCell ref="C2:J2"/>
    <mergeCell ref="B22:C22"/>
    <mergeCell ref="B23:C23"/>
    <mergeCell ref="B24:C24"/>
    <mergeCell ref="B25:C25"/>
    <mergeCell ref="B3:J3"/>
    <mergeCell ref="B4:J4"/>
    <mergeCell ref="B5:J5"/>
    <mergeCell ref="B6:J6"/>
    <mergeCell ref="B7:C8"/>
    <mergeCell ref="E7:E8"/>
    <mergeCell ref="F7:F8"/>
    <mergeCell ref="G7:G8"/>
    <mergeCell ref="I7:I8"/>
    <mergeCell ref="J7:J8"/>
    <mergeCell ref="B26:C26"/>
    <mergeCell ref="B27:C27"/>
    <mergeCell ref="B9:C9"/>
    <mergeCell ref="B10:C10"/>
    <mergeCell ref="B11:C11"/>
    <mergeCell ref="B15:C15"/>
    <mergeCell ref="B19:C19"/>
    <mergeCell ref="B21:C21"/>
  </mergeCells>
  <printOptions horizontalCentered="1"/>
  <pageMargins left="0.39370078740157483" right="0.39370078740157483" top="1.2204724409448819" bottom="0.98425196850393704" header="0.31496062992125984" footer="0.31496062992125984"/>
  <pageSetup scale="85"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5"/>
  <sheetViews>
    <sheetView workbookViewId="0">
      <selection activeCell="B6" sqref="B6:I6"/>
    </sheetView>
  </sheetViews>
  <sheetFormatPr baseColWidth="10" defaultRowHeight="15.75" x14ac:dyDescent="0.25"/>
  <cols>
    <col min="1" max="1" width="3.140625" style="1" customWidth="1"/>
    <col min="2" max="2" width="11.42578125" style="16"/>
    <col min="3" max="16384" width="11.42578125" style="1"/>
  </cols>
  <sheetData>
    <row r="2" spans="2:9" x14ac:dyDescent="0.25">
      <c r="B2" s="15" t="s">
        <v>464</v>
      </c>
    </row>
    <row r="3" spans="2:9" ht="31.5" customHeight="1" x14ac:dyDescent="0.25">
      <c r="B3" s="406" t="s">
        <v>465</v>
      </c>
      <c r="C3" s="406"/>
      <c r="D3" s="406"/>
      <c r="E3" s="406"/>
      <c r="F3" s="406"/>
      <c r="G3" s="406"/>
      <c r="H3" s="406"/>
      <c r="I3" s="406"/>
    </row>
    <row r="4" spans="2:9" x14ac:dyDescent="0.25">
      <c r="B4" s="15" t="s">
        <v>447</v>
      </c>
    </row>
    <row r="5" spans="2:9" ht="78" customHeight="1" x14ac:dyDescent="0.25">
      <c r="B5" s="406" t="s">
        <v>493</v>
      </c>
      <c r="C5" s="406"/>
      <c r="D5" s="406"/>
      <c r="E5" s="406"/>
      <c r="F5" s="406"/>
      <c r="G5" s="406"/>
      <c r="H5" s="406"/>
      <c r="I5" s="406"/>
    </row>
    <row r="6" spans="2:9" ht="46.5" customHeight="1" x14ac:dyDescent="0.25">
      <c r="B6" s="406" t="s">
        <v>494</v>
      </c>
      <c r="C6" s="406"/>
      <c r="D6" s="406"/>
      <c r="E6" s="406"/>
      <c r="F6" s="406"/>
      <c r="G6" s="406"/>
      <c r="H6" s="406"/>
      <c r="I6" s="406"/>
    </row>
    <row r="7" spans="2:9" ht="78.75" customHeight="1" x14ac:dyDescent="0.25">
      <c r="B7" s="406" t="s">
        <v>495</v>
      </c>
      <c r="C7" s="406"/>
      <c r="D7" s="406"/>
      <c r="E7" s="406"/>
      <c r="F7" s="406"/>
      <c r="G7" s="406"/>
      <c r="H7" s="406"/>
      <c r="I7" s="406"/>
    </row>
    <row r="8" spans="2:9" ht="32.25" customHeight="1" x14ac:dyDescent="0.25">
      <c r="B8" s="406" t="s">
        <v>496</v>
      </c>
      <c r="C8" s="406"/>
      <c r="D8" s="406"/>
      <c r="E8" s="406"/>
      <c r="F8" s="406"/>
      <c r="G8" s="406"/>
      <c r="H8" s="406"/>
      <c r="I8" s="406"/>
    </row>
    <row r="9" spans="2:9" ht="31.5" customHeight="1" x14ac:dyDescent="0.25">
      <c r="B9" s="406" t="s">
        <v>497</v>
      </c>
      <c r="C9" s="406"/>
      <c r="D9" s="406"/>
      <c r="E9" s="406"/>
      <c r="F9" s="406"/>
      <c r="G9" s="406"/>
      <c r="H9" s="406"/>
      <c r="I9" s="406"/>
    </row>
    <row r="10" spans="2:9" ht="33.75" customHeight="1" x14ac:dyDescent="0.25">
      <c r="B10" s="406" t="s">
        <v>498</v>
      </c>
      <c r="C10" s="406"/>
      <c r="D10" s="406"/>
      <c r="E10" s="406"/>
      <c r="F10" s="406"/>
      <c r="G10" s="406"/>
      <c r="H10" s="406"/>
      <c r="I10" s="406"/>
    </row>
    <row r="11" spans="2:9" ht="44.25" customHeight="1" x14ac:dyDescent="0.25">
      <c r="B11" s="406" t="s">
        <v>499</v>
      </c>
      <c r="C11" s="406"/>
      <c r="D11" s="406"/>
      <c r="E11" s="406"/>
      <c r="F11" s="406"/>
      <c r="G11" s="406"/>
      <c r="H11" s="406"/>
      <c r="I11" s="406"/>
    </row>
    <row r="12" spans="2:9" ht="39.950000000000003" customHeight="1" x14ac:dyDescent="0.25">
      <c r="B12" s="406" t="s">
        <v>500</v>
      </c>
      <c r="C12" s="406"/>
      <c r="D12" s="406"/>
      <c r="E12" s="406"/>
      <c r="F12" s="406"/>
      <c r="G12" s="406"/>
      <c r="H12" s="406"/>
      <c r="I12" s="406"/>
    </row>
    <row r="13" spans="2:9" ht="34.5" customHeight="1" x14ac:dyDescent="0.25">
      <c r="B13" s="406" t="s">
        <v>501</v>
      </c>
      <c r="C13" s="406"/>
      <c r="D13" s="406"/>
      <c r="E13" s="406"/>
      <c r="F13" s="406"/>
      <c r="G13" s="406"/>
      <c r="H13" s="406"/>
      <c r="I13" s="406"/>
    </row>
    <row r="14" spans="2:9" ht="30" customHeight="1" x14ac:dyDescent="0.25">
      <c r="B14" s="406" t="s">
        <v>502</v>
      </c>
      <c r="C14" s="406"/>
      <c r="D14" s="406"/>
      <c r="E14" s="406"/>
      <c r="F14" s="406"/>
      <c r="G14" s="406"/>
      <c r="H14" s="406"/>
      <c r="I14" s="406"/>
    </row>
    <row r="15" spans="2:9" ht="30.75" customHeight="1" x14ac:dyDescent="0.25">
      <c r="B15" s="406" t="s">
        <v>503</v>
      </c>
      <c r="C15" s="406"/>
      <c r="D15" s="406"/>
      <c r="E15" s="406"/>
      <c r="F15" s="406"/>
      <c r="G15" s="406"/>
      <c r="H15" s="406"/>
      <c r="I15" s="406"/>
    </row>
    <row r="16" spans="2:9" ht="30.75" customHeight="1" x14ac:dyDescent="0.25">
      <c r="B16" s="406" t="s">
        <v>504</v>
      </c>
      <c r="C16" s="406"/>
      <c r="D16" s="406"/>
      <c r="E16" s="406"/>
      <c r="F16" s="406"/>
      <c r="G16" s="406"/>
      <c r="H16" s="406"/>
      <c r="I16" s="406"/>
    </row>
    <row r="17" spans="2:9" ht="24" customHeight="1" x14ac:dyDescent="0.25">
      <c r="B17" s="406" t="s">
        <v>505</v>
      </c>
      <c r="C17" s="406"/>
      <c r="D17" s="406"/>
      <c r="E17" s="406"/>
      <c r="F17" s="406"/>
      <c r="G17" s="406"/>
      <c r="H17" s="406"/>
      <c r="I17" s="406"/>
    </row>
    <row r="18" spans="2:9" ht="46.5" customHeight="1" x14ac:dyDescent="0.25">
      <c r="B18" s="406" t="s">
        <v>506</v>
      </c>
      <c r="C18" s="406"/>
      <c r="D18" s="406"/>
      <c r="E18" s="406"/>
      <c r="F18" s="406"/>
      <c r="G18" s="406"/>
      <c r="H18" s="406"/>
      <c r="I18" s="406"/>
    </row>
    <row r="19" spans="2:9" ht="45" customHeight="1" x14ac:dyDescent="0.25">
      <c r="B19" s="406" t="s">
        <v>507</v>
      </c>
      <c r="C19" s="406"/>
      <c r="D19" s="406"/>
      <c r="E19" s="406"/>
      <c r="F19" s="406"/>
      <c r="G19" s="406"/>
      <c r="H19" s="406"/>
      <c r="I19" s="406"/>
    </row>
    <row r="20" spans="2:9" ht="41.25" customHeight="1" x14ac:dyDescent="0.25">
      <c r="B20" s="406" t="s">
        <v>508</v>
      </c>
      <c r="C20" s="406"/>
      <c r="D20" s="406"/>
      <c r="E20" s="406"/>
      <c r="F20" s="406"/>
      <c r="G20" s="406"/>
      <c r="H20" s="406"/>
      <c r="I20" s="406"/>
    </row>
    <row r="21" spans="2:9" x14ac:dyDescent="0.25">
      <c r="B21" s="15" t="s">
        <v>453</v>
      </c>
    </row>
    <row r="22" spans="2:9" ht="51" customHeight="1" x14ac:dyDescent="0.25">
      <c r="B22" s="406" t="s">
        <v>467</v>
      </c>
      <c r="C22" s="406"/>
      <c r="D22" s="406"/>
      <c r="E22" s="406"/>
      <c r="F22" s="406"/>
      <c r="G22" s="406"/>
      <c r="H22" s="406"/>
      <c r="I22" s="406"/>
    </row>
    <row r="23" spans="2:9" ht="65.099999999999994" customHeight="1" x14ac:dyDescent="0.25">
      <c r="B23" s="406" t="s">
        <v>468</v>
      </c>
      <c r="C23" s="406"/>
      <c r="D23" s="406"/>
      <c r="E23" s="406"/>
      <c r="F23" s="406"/>
      <c r="G23" s="406"/>
      <c r="H23" s="406"/>
      <c r="I23" s="406"/>
    </row>
    <row r="24" spans="2:9" ht="29.25" customHeight="1" x14ac:dyDescent="0.25">
      <c r="B24" s="406" t="s">
        <v>469</v>
      </c>
      <c r="C24" s="406"/>
      <c r="D24" s="406"/>
      <c r="E24" s="406"/>
      <c r="F24" s="406"/>
      <c r="G24" s="406"/>
      <c r="H24" s="406"/>
      <c r="I24" s="406"/>
    </row>
    <row r="25" spans="2:9" ht="68.099999999999994" customHeight="1" x14ac:dyDescent="0.25">
      <c r="B25" s="406" t="s">
        <v>470</v>
      </c>
      <c r="C25" s="406"/>
      <c r="D25" s="406"/>
      <c r="E25" s="406"/>
      <c r="F25" s="406"/>
      <c r="G25" s="406"/>
      <c r="H25" s="406"/>
      <c r="I25" s="406"/>
    </row>
  </sheetData>
  <mergeCells count="21">
    <mergeCell ref="B22:I22"/>
    <mergeCell ref="B23:I23"/>
    <mergeCell ref="B24:I24"/>
    <mergeCell ref="B25:I25"/>
    <mergeCell ref="B15:I15"/>
    <mergeCell ref="B16:I16"/>
    <mergeCell ref="B17:I17"/>
    <mergeCell ref="B18:I18"/>
    <mergeCell ref="B19:I19"/>
    <mergeCell ref="B20:I20"/>
    <mergeCell ref="B14:I14"/>
    <mergeCell ref="B3:I3"/>
    <mergeCell ref="B5:I5"/>
    <mergeCell ref="B6:I6"/>
    <mergeCell ref="B7:I7"/>
    <mergeCell ref="B8:I8"/>
    <mergeCell ref="B9:I9"/>
    <mergeCell ref="B10:I10"/>
    <mergeCell ref="B11:I11"/>
    <mergeCell ref="B12:I12"/>
    <mergeCell ref="B13:I13"/>
  </mergeCells>
  <pageMargins left="0.57999999999999996" right="0.33"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L167"/>
  <sheetViews>
    <sheetView topLeftCell="A7" workbookViewId="0">
      <selection activeCell="N8" sqref="N8"/>
    </sheetView>
  </sheetViews>
  <sheetFormatPr baseColWidth="10" defaultRowHeight="11.25" x14ac:dyDescent="0.2"/>
  <cols>
    <col min="1" max="1" width="1.85546875" style="22" customWidth="1"/>
    <col min="2" max="2" width="23.5703125" style="22" customWidth="1"/>
    <col min="3" max="3" width="11" style="22" customWidth="1"/>
    <col min="4" max="4" width="11.42578125" style="22" customWidth="1"/>
    <col min="5" max="5" width="11.5703125" style="22" customWidth="1"/>
    <col min="6" max="6" width="10.5703125" style="22" customWidth="1"/>
    <col min="7" max="7" width="11" style="22" customWidth="1"/>
    <col min="8" max="8" width="13.28515625" style="22" customWidth="1"/>
    <col min="9" max="9" width="14.7109375" style="22" customWidth="1"/>
    <col min="10" max="10" width="10.5703125" style="22" customWidth="1"/>
    <col min="11" max="12" width="12.140625" style="22" customWidth="1"/>
    <col min="13" max="38" width="11.42578125" style="46"/>
    <col min="39" max="16384" width="11.42578125" style="22"/>
  </cols>
  <sheetData>
    <row r="1" spans="2:12" s="46" customFormat="1" x14ac:dyDescent="0.2"/>
    <row r="2" spans="2:12" s="46" customFormat="1" x14ac:dyDescent="0.2">
      <c r="B2" s="80"/>
      <c r="C2" s="446" t="s">
        <v>164</v>
      </c>
      <c r="D2" s="446"/>
      <c r="E2" s="446"/>
      <c r="F2" s="446"/>
      <c r="G2" s="446"/>
      <c r="H2" s="446"/>
      <c r="I2" s="446"/>
      <c r="J2" s="446"/>
      <c r="K2" s="446"/>
      <c r="L2" s="446"/>
    </row>
    <row r="3" spans="2:12" s="46" customFormat="1" ht="12" thickBot="1" x14ac:dyDescent="0.25">
      <c r="B3" s="80"/>
    </row>
    <row r="4" spans="2:12" ht="15.75" x14ac:dyDescent="0.2">
      <c r="B4" s="395" t="s">
        <v>566</v>
      </c>
      <c r="C4" s="396"/>
      <c r="D4" s="396"/>
      <c r="E4" s="396"/>
      <c r="F4" s="396"/>
      <c r="G4" s="396"/>
      <c r="H4" s="396"/>
      <c r="I4" s="396"/>
      <c r="J4" s="396"/>
      <c r="K4" s="396"/>
      <c r="L4" s="397"/>
    </row>
    <row r="5" spans="2:12" ht="18" customHeight="1" x14ac:dyDescent="0.2">
      <c r="B5" s="449" t="s">
        <v>165</v>
      </c>
      <c r="C5" s="450"/>
      <c r="D5" s="450"/>
      <c r="E5" s="450"/>
      <c r="F5" s="450"/>
      <c r="G5" s="450"/>
      <c r="H5" s="450"/>
      <c r="I5" s="450"/>
      <c r="J5" s="450"/>
      <c r="K5" s="450"/>
      <c r="L5" s="451"/>
    </row>
    <row r="6" spans="2:12" ht="22.5" customHeight="1" x14ac:dyDescent="0.2">
      <c r="B6" s="449" t="str">
        <f>Formato1!$C$4</f>
        <v>Del 1 de enero al 31 de Diciembre de 2017</v>
      </c>
      <c r="C6" s="450"/>
      <c r="D6" s="450"/>
      <c r="E6" s="450"/>
      <c r="F6" s="450"/>
      <c r="G6" s="450"/>
      <c r="H6" s="450"/>
      <c r="I6" s="450"/>
      <c r="J6" s="450"/>
      <c r="K6" s="450"/>
      <c r="L6" s="451"/>
    </row>
    <row r="7" spans="2:12" ht="12" thickBot="1" x14ac:dyDescent="0.25">
      <c r="B7" s="424" t="s">
        <v>1</v>
      </c>
      <c r="C7" s="425"/>
      <c r="D7" s="425"/>
      <c r="E7" s="425"/>
      <c r="F7" s="425"/>
      <c r="G7" s="425"/>
      <c r="H7" s="425"/>
      <c r="I7" s="425"/>
      <c r="J7" s="425"/>
      <c r="K7" s="425"/>
      <c r="L7" s="426"/>
    </row>
    <row r="8" spans="2:12" ht="90.75" thickBot="1" x14ac:dyDescent="0.25">
      <c r="B8" s="43" t="s">
        <v>166</v>
      </c>
      <c r="C8" s="37" t="s">
        <v>167</v>
      </c>
      <c r="D8" s="37" t="s">
        <v>168</v>
      </c>
      <c r="E8" s="37" t="s">
        <v>169</v>
      </c>
      <c r="F8" s="37" t="s">
        <v>170</v>
      </c>
      <c r="G8" s="37" t="s">
        <v>171</v>
      </c>
      <c r="H8" s="37" t="s">
        <v>172</v>
      </c>
      <c r="I8" s="37" t="s">
        <v>173</v>
      </c>
      <c r="J8" s="170" t="s">
        <v>559</v>
      </c>
      <c r="K8" s="170" t="s">
        <v>560</v>
      </c>
      <c r="L8" s="170" t="s">
        <v>561</v>
      </c>
    </row>
    <row r="9" spans="2:12" x14ac:dyDescent="0.2">
      <c r="B9" s="73"/>
      <c r="C9" s="74"/>
      <c r="D9" s="74"/>
      <c r="E9" s="74"/>
      <c r="F9" s="74"/>
      <c r="G9" s="74"/>
      <c r="H9" s="74"/>
      <c r="I9" s="74"/>
      <c r="J9" s="74"/>
      <c r="K9" s="74"/>
      <c r="L9" s="74"/>
    </row>
    <row r="10" spans="2:12" ht="33.75" x14ac:dyDescent="0.2">
      <c r="B10" s="78" t="s">
        <v>174</v>
      </c>
      <c r="C10" s="79">
        <v>0</v>
      </c>
      <c r="D10" s="79">
        <v>0</v>
      </c>
      <c r="E10" s="79">
        <v>0</v>
      </c>
      <c r="F10" s="79">
        <v>0</v>
      </c>
      <c r="G10" s="79">
        <v>0</v>
      </c>
      <c r="H10" s="79">
        <v>0</v>
      </c>
      <c r="I10" s="79">
        <v>0</v>
      </c>
      <c r="J10" s="79">
        <v>0</v>
      </c>
      <c r="K10" s="79">
        <v>0</v>
      </c>
      <c r="L10" s="79">
        <v>0</v>
      </c>
    </row>
    <row r="11" spans="2:12" ht="13.5" customHeight="1" x14ac:dyDescent="0.2">
      <c r="B11" s="75" t="s">
        <v>175</v>
      </c>
      <c r="C11" s="38">
        <v>0</v>
      </c>
      <c r="D11" s="38">
        <v>0</v>
      </c>
      <c r="E11" s="38">
        <v>0</v>
      </c>
      <c r="F11" s="38">
        <v>0</v>
      </c>
      <c r="G11" s="38">
        <v>0</v>
      </c>
      <c r="H11" s="38">
        <v>0</v>
      </c>
      <c r="I11" s="38">
        <v>0</v>
      </c>
      <c r="J11" s="38">
        <v>0</v>
      </c>
      <c r="K11" s="38">
        <v>0</v>
      </c>
      <c r="L11" s="38">
        <v>0</v>
      </c>
    </row>
    <row r="12" spans="2:12" ht="13.5" customHeight="1" x14ac:dyDescent="0.2">
      <c r="B12" s="75" t="s">
        <v>176</v>
      </c>
      <c r="C12" s="38">
        <v>0</v>
      </c>
      <c r="D12" s="38">
        <v>0</v>
      </c>
      <c r="E12" s="38">
        <v>0</v>
      </c>
      <c r="F12" s="38">
        <v>0</v>
      </c>
      <c r="G12" s="38">
        <v>0</v>
      </c>
      <c r="H12" s="38">
        <v>0</v>
      </c>
      <c r="I12" s="38">
        <v>0</v>
      </c>
      <c r="J12" s="38">
        <v>0</v>
      </c>
      <c r="K12" s="38">
        <v>0</v>
      </c>
      <c r="L12" s="38">
        <v>0</v>
      </c>
    </row>
    <row r="13" spans="2:12" ht="13.5" customHeight="1" x14ac:dyDescent="0.2">
      <c r="B13" s="75" t="s">
        <v>177</v>
      </c>
      <c r="C13" s="38">
        <v>0</v>
      </c>
      <c r="D13" s="38">
        <v>0</v>
      </c>
      <c r="E13" s="38">
        <v>0</v>
      </c>
      <c r="F13" s="38">
        <v>0</v>
      </c>
      <c r="G13" s="38">
        <v>0</v>
      </c>
      <c r="H13" s="38">
        <v>0</v>
      </c>
      <c r="I13" s="38">
        <v>0</v>
      </c>
      <c r="J13" s="38">
        <v>0</v>
      </c>
      <c r="K13" s="38">
        <v>0</v>
      </c>
      <c r="L13" s="38">
        <v>0</v>
      </c>
    </row>
    <row r="14" spans="2:12" ht="13.5" customHeight="1" x14ac:dyDescent="0.2">
      <c r="B14" s="75" t="s">
        <v>178</v>
      </c>
      <c r="C14" s="38">
        <v>0</v>
      </c>
      <c r="D14" s="38">
        <v>0</v>
      </c>
      <c r="E14" s="38">
        <v>0</v>
      </c>
      <c r="F14" s="38">
        <v>0</v>
      </c>
      <c r="G14" s="38">
        <v>0</v>
      </c>
      <c r="H14" s="38">
        <v>0</v>
      </c>
      <c r="I14" s="38">
        <v>0</v>
      </c>
      <c r="J14" s="38">
        <v>0</v>
      </c>
      <c r="K14" s="38">
        <v>0</v>
      </c>
      <c r="L14" s="38">
        <v>0</v>
      </c>
    </row>
    <row r="15" spans="2:12" x14ac:dyDescent="0.2">
      <c r="B15" s="76"/>
      <c r="C15" s="38"/>
      <c r="D15" s="38"/>
      <c r="E15" s="38"/>
      <c r="F15" s="38"/>
      <c r="G15" s="38"/>
      <c r="H15" s="38"/>
      <c r="I15" s="38"/>
      <c r="J15" s="38"/>
      <c r="K15" s="38"/>
      <c r="L15" s="38"/>
    </row>
    <row r="16" spans="2:12" ht="25.5" customHeight="1" x14ac:dyDescent="0.2">
      <c r="B16" s="78" t="s">
        <v>179</v>
      </c>
      <c r="C16" s="79">
        <v>0</v>
      </c>
      <c r="D16" s="79">
        <v>0</v>
      </c>
      <c r="E16" s="79">
        <v>0</v>
      </c>
      <c r="F16" s="79">
        <v>0</v>
      </c>
      <c r="G16" s="79">
        <v>0</v>
      </c>
      <c r="H16" s="79">
        <v>0</v>
      </c>
      <c r="I16" s="79">
        <v>0</v>
      </c>
      <c r="J16" s="79">
        <v>0</v>
      </c>
      <c r="K16" s="79">
        <v>0</v>
      </c>
      <c r="L16" s="79">
        <v>0</v>
      </c>
    </row>
    <row r="17" spans="2:12" ht="15" customHeight="1" x14ac:dyDescent="0.2">
      <c r="B17" s="75" t="s">
        <v>180</v>
      </c>
      <c r="C17" s="38">
        <v>0</v>
      </c>
      <c r="D17" s="38">
        <v>0</v>
      </c>
      <c r="E17" s="38">
        <v>0</v>
      </c>
      <c r="F17" s="38">
        <v>0</v>
      </c>
      <c r="G17" s="38">
        <v>0</v>
      </c>
      <c r="H17" s="38">
        <v>0</v>
      </c>
      <c r="I17" s="38">
        <v>0</v>
      </c>
      <c r="J17" s="38">
        <v>0</v>
      </c>
      <c r="K17" s="38">
        <v>0</v>
      </c>
      <c r="L17" s="38">
        <v>0</v>
      </c>
    </row>
    <row r="18" spans="2:12" ht="15" customHeight="1" x14ac:dyDescent="0.2">
      <c r="B18" s="75" t="s">
        <v>181</v>
      </c>
      <c r="C18" s="38">
        <v>0</v>
      </c>
      <c r="D18" s="38">
        <v>0</v>
      </c>
      <c r="E18" s="38">
        <v>0</v>
      </c>
      <c r="F18" s="38">
        <v>0</v>
      </c>
      <c r="G18" s="38">
        <v>0</v>
      </c>
      <c r="H18" s="38">
        <v>0</v>
      </c>
      <c r="I18" s="38">
        <v>0</v>
      </c>
      <c r="J18" s="38">
        <v>0</v>
      </c>
      <c r="K18" s="38">
        <v>0</v>
      </c>
      <c r="L18" s="38">
        <v>0</v>
      </c>
    </row>
    <row r="19" spans="2:12" ht="15" customHeight="1" x14ac:dyDescent="0.2">
      <c r="B19" s="75" t="s">
        <v>182</v>
      </c>
      <c r="C19" s="38">
        <v>0</v>
      </c>
      <c r="D19" s="38">
        <v>0</v>
      </c>
      <c r="E19" s="38">
        <v>0</v>
      </c>
      <c r="F19" s="38">
        <v>0</v>
      </c>
      <c r="G19" s="38">
        <v>0</v>
      </c>
      <c r="H19" s="38">
        <v>0</v>
      </c>
      <c r="I19" s="38">
        <v>0</v>
      </c>
      <c r="J19" s="38">
        <v>0</v>
      </c>
      <c r="K19" s="38">
        <v>0</v>
      </c>
      <c r="L19" s="38">
        <v>0</v>
      </c>
    </row>
    <row r="20" spans="2:12" ht="15" customHeight="1" x14ac:dyDescent="0.2">
      <c r="B20" s="75" t="s">
        <v>183</v>
      </c>
      <c r="C20" s="38">
        <v>0</v>
      </c>
      <c r="D20" s="38">
        <v>0</v>
      </c>
      <c r="E20" s="38">
        <v>0</v>
      </c>
      <c r="F20" s="38">
        <v>0</v>
      </c>
      <c r="G20" s="38">
        <v>0</v>
      </c>
      <c r="H20" s="38">
        <v>0</v>
      </c>
      <c r="I20" s="38">
        <v>0</v>
      </c>
      <c r="J20" s="38">
        <v>0</v>
      </c>
      <c r="K20" s="38">
        <v>0</v>
      </c>
      <c r="L20" s="38">
        <v>0</v>
      </c>
    </row>
    <row r="21" spans="2:12" x14ac:dyDescent="0.2">
      <c r="B21" s="76"/>
      <c r="C21" s="38"/>
      <c r="D21" s="38"/>
      <c r="E21" s="38"/>
      <c r="F21" s="38"/>
      <c r="G21" s="38"/>
      <c r="H21" s="38"/>
      <c r="I21" s="38"/>
      <c r="J21" s="38"/>
      <c r="K21" s="38"/>
      <c r="L21" s="38"/>
    </row>
    <row r="22" spans="2:12" ht="33.75" x14ac:dyDescent="0.2">
      <c r="B22" s="78" t="s">
        <v>184</v>
      </c>
      <c r="C22" s="79">
        <v>0</v>
      </c>
      <c r="D22" s="79">
        <v>0</v>
      </c>
      <c r="E22" s="79">
        <v>0</v>
      </c>
      <c r="F22" s="79">
        <v>0</v>
      </c>
      <c r="G22" s="79">
        <v>0</v>
      </c>
      <c r="H22" s="79">
        <v>0</v>
      </c>
      <c r="I22" s="79">
        <v>0</v>
      </c>
      <c r="J22" s="79">
        <v>0</v>
      </c>
      <c r="K22" s="79">
        <v>0</v>
      </c>
      <c r="L22" s="79">
        <v>0</v>
      </c>
    </row>
    <row r="23" spans="2:12" ht="12" thickBot="1" x14ac:dyDescent="0.25">
      <c r="B23" s="44"/>
      <c r="C23" s="77"/>
      <c r="D23" s="77"/>
      <c r="E23" s="77"/>
      <c r="F23" s="77"/>
      <c r="G23" s="77"/>
      <c r="H23" s="77"/>
      <c r="I23" s="77"/>
      <c r="J23" s="77"/>
      <c r="K23" s="77"/>
      <c r="L23" s="77"/>
    </row>
    <row r="24" spans="2:12" s="46" customFormat="1" ht="12" thickBot="1" x14ac:dyDescent="0.25"/>
    <row r="25" spans="2:12" s="46" customFormat="1" x14ac:dyDescent="0.2">
      <c r="B25" s="67"/>
      <c r="C25" s="83"/>
      <c r="D25" s="83"/>
      <c r="E25" s="83"/>
      <c r="F25" s="83"/>
      <c r="G25" s="83"/>
      <c r="H25" s="83"/>
      <c r="I25" s="83"/>
      <c r="J25" s="83"/>
      <c r="K25" s="83"/>
      <c r="L25" s="70"/>
    </row>
    <row r="26" spans="2:12" s="46" customFormat="1" ht="15.75" thickBot="1" x14ac:dyDescent="0.25">
      <c r="B26" s="60"/>
      <c r="C26" s="34"/>
      <c r="D26" s="33"/>
      <c r="E26" s="33"/>
      <c r="F26" s="30"/>
      <c r="G26" s="30"/>
      <c r="H26" s="30"/>
      <c r="I26" s="33"/>
      <c r="J26" s="65"/>
      <c r="K26" s="65"/>
      <c r="L26" s="62"/>
    </row>
    <row r="27" spans="2:12" s="46" customFormat="1" ht="12" customHeight="1" x14ac:dyDescent="0.2">
      <c r="B27" s="60"/>
      <c r="C27" s="81" t="s">
        <v>535</v>
      </c>
      <c r="D27" s="81"/>
      <c r="E27" s="72"/>
      <c r="F27" s="72"/>
      <c r="G27" s="61"/>
      <c r="H27" s="82"/>
      <c r="I27" s="443" t="s">
        <v>534</v>
      </c>
      <c r="J27" s="443"/>
      <c r="K27" s="443"/>
      <c r="L27" s="62"/>
    </row>
    <row r="28" spans="2:12" s="46" customFormat="1" ht="27.75" customHeight="1" x14ac:dyDescent="0.2">
      <c r="B28" s="60"/>
      <c r="C28" s="447" t="s">
        <v>536</v>
      </c>
      <c r="D28" s="447"/>
      <c r="E28" s="447"/>
      <c r="F28" s="72"/>
      <c r="G28" s="61"/>
      <c r="H28" s="82"/>
      <c r="I28" s="443" t="s">
        <v>540</v>
      </c>
      <c r="J28" s="443"/>
      <c r="K28" s="443"/>
      <c r="L28" s="62"/>
    </row>
    <row r="29" spans="2:12" s="46" customFormat="1" ht="34.5" customHeight="1" thickBot="1" x14ac:dyDescent="0.25">
      <c r="B29" s="64"/>
      <c r="C29" s="448" t="s">
        <v>537</v>
      </c>
      <c r="D29" s="448"/>
      <c r="E29" s="448"/>
      <c r="F29" s="448"/>
      <c r="G29" s="448"/>
      <c r="H29" s="448"/>
      <c r="I29" s="448"/>
      <c r="J29" s="448"/>
      <c r="K29" s="448"/>
      <c r="L29" s="66"/>
    </row>
    <row r="30" spans="2:12" s="46" customFormat="1" ht="14.25" x14ac:dyDescent="0.2">
      <c r="B30" s="61"/>
      <c r="C30" s="58"/>
      <c r="D30" s="58"/>
      <c r="E30" s="58"/>
      <c r="F30" s="58"/>
      <c r="G30" s="58"/>
      <c r="H30" s="58"/>
      <c r="I30" s="58"/>
      <c r="J30" s="61"/>
    </row>
    <row r="31" spans="2:12" s="46" customFormat="1" x14ac:dyDescent="0.2"/>
    <row r="32" spans="2:12" s="46" customFormat="1" x14ac:dyDescent="0.2"/>
    <row r="33" s="46" customFormat="1" x14ac:dyDescent="0.2"/>
    <row r="34" s="46" customFormat="1" x14ac:dyDescent="0.2"/>
    <row r="35" s="46" customFormat="1" x14ac:dyDescent="0.2"/>
    <row r="36" s="46" customFormat="1" x14ac:dyDescent="0.2"/>
    <row r="37" s="46" customFormat="1" x14ac:dyDescent="0.2"/>
    <row r="38" s="46" customFormat="1" x14ac:dyDescent="0.2"/>
    <row r="39" s="46" customFormat="1" x14ac:dyDescent="0.2"/>
    <row r="40" s="46" customFormat="1" x14ac:dyDescent="0.2"/>
    <row r="41" s="46" customFormat="1" x14ac:dyDescent="0.2"/>
    <row r="42" s="46" customFormat="1" x14ac:dyDescent="0.2"/>
    <row r="43" s="46" customFormat="1" x14ac:dyDescent="0.2"/>
    <row r="44" s="46" customFormat="1" x14ac:dyDescent="0.2"/>
    <row r="45" s="46" customFormat="1" x14ac:dyDescent="0.2"/>
    <row r="46" s="46" customFormat="1" x14ac:dyDescent="0.2"/>
    <row r="47" s="46" customFormat="1" x14ac:dyDescent="0.2"/>
    <row r="48" s="46" customFormat="1" x14ac:dyDescent="0.2"/>
    <row r="49" s="46" customFormat="1" x14ac:dyDescent="0.2"/>
    <row r="50" s="46" customFormat="1" x14ac:dyDescent="0.2"/>
    <row r="51" s="46" customFormat="1" x14ac:dyDescent="0.2"/>
    <row r="52" s="46" customFormat="1" x14ac:dyDescent="0.2"/>
    <row r="53" s="46" customFormat="1" x14ac:dyDescent="0.2"/>
    <row r="54" s="46" customFormat="1" x14ac:dyDescent="0.2"/>
    <row r="55" s="46" customFormat="1" x14ac:dyDescent="0.2"/>
    <row r="56" s="46" customFormat="1" x14ac:dyDescent="0.2"/>
    <row r="57" s="46" customFormat="1" x14ac:dyDescent="0.2"/>
    <row r="58" s="46" customFormat="1" x14ac:dyDescent="0.2"/>
    <row r="59" s="46" customFormat="1" x14ac:dyDescent="0.2"/>
    <row r="60" s="46" customFormat="1" x14ac:dyDescent="0.2"/>
    <row r="61" s="46" customFormat="1" x14ac:dyDescent="0.2"/>
    <row r="62" s="46" customFormat="1" x14ac:dyDescent="0.2"/>
    <row r="63" s="46" customFormat="1" x14ac:dyDescent="0.2"/>
    <row r="64" s="46" customFormat="1" x14ac:dyDescent="0.2"/>
    <row r="65" s="46" customFormat="1" x14ac:dyDescent="0.2"/>
    <row r="66" s="46" customFormat="1" x14ac:dyDescent="0.2"/>
    <row r="67" s="46" customFormat="1" x14ac:dyDescent="0.2"/>
    <row r="68" s="46" customFormat="1" x14ac:dyDescent="0.2"/>
    <row r="69" s="46" customFormat="1" x14ac:dyDescent="0.2"/>
    <row r="70" s="46" customFormat="1" x14ac:dyDescent="0.2"/>
    <row r="71" s="46" customFormat="1" x14ac:dyDescent="0.2"/>
    <row r="72" s="46" customFormat="1" x14ac:dyDescent="0.2"/>
    <row r="73" s="46" customFormat="1" x14ac:dyDescent="0.2"/>
    <row r="74" s="46" customFormat="1" x14ac:dyDescent="0.2"/>
    <row r="75" s="46" customFormat="1" x14ac:dyDescent="0.2"/>
    <row r="76" s="46" customFormat="1" x14ac:dyDescent="0.2"/>
    <row r="77" s="46" customFormat="1" x14ac:dyDescent="0.2"/>
    <row r="78" s="46" customFormat="1" x14ac:dyDescent="0.2"/>
    <row r="79" s="46" customFormat="1" x14ac:dyDescent="0.2"/>
    <row r="80" s="46" customFormat="1" x14ac:dyDescent="0.2"/>
    <row r="81" s="46" customFormat="1" x14ac:dyDescent="0.2"/>
    <row r="82" s="46" customFormat="1" x14ac:dyDescent="0.2"/>
    <row r="83" s="46" customFormat="1" x14ac:dyDescent="0.2"/>
    <row r="84" s="46" customFormat="1" x14ac:dyDescent="0.2"/>
    <row r="85" s="46" customFormat="1" x14ac:dyDescent="0.2"/>
    <row r="86" s="46" customFormat="1" x14ac:dyDescent="0.2"/>
    <row r="87" s="46" customFormat="1" x14ac:dyDescent="0.2"/>
    <row r="88" s="46" customFormat="1" x14ac:dyDescent="0.2"/>
    <row r="89" s="46" customFormat="1" x14ac:dyDescent="0.2"/>
    <row r="90" s="46" customFormat="1" x14ac:dyDescent="0.2"/>
    <row r="91" s="46" customFormat="1" x14ac:dyDescent="0.2"/>
    <row r="92" s="46" customFormat="1" x14ac:dyDescent="0.2"/>
    <row r="93" s="46" customFormat="1" x14ac:dyDescent="0.2"/>
    <row r="94" s="46" customFormat="1" x14ac:dyDescent="0.2"/>
    <row r="95" s="46" customFormat="1" x14ac:dyDescent="0.2"/>
    <row r="96" s="46" customFormat="1" x14ac:dyDescent="0.2"/>
    <row r="97" s="46" customFormat="1" x14ac:dyDescent="0.2"/>
    <row r="98" s="46" customFormat="1" x14ac:dyDescent="0.2"/>
    <row r="99" s="46" customFormat="1" x14ac:dyDescent="0.2"/>
    <row r="100" s="46" customFormat="1" x14ac:dyDescent="0.2"/>
    <row r="101" s="46" customFormat="1" x14ac:dyDescent="0.2"/>
    <row r="102" s="46" customFormat="1" x14ac:dyDescent="0.2"/>
    <row r="103" s="46" customFormat="1" x14ac:dyDescent="0.2"/>
    <row r="104" s="46" customFormat="1" x14ac:dyDescent="0.2"/>
    <row r="105" s="46" customFormat="1" x14ac:dyDescent="0.2"/>
    <row r="106" s="46" customFormat="1" x14ac:dyDescent="0.2"/>
    <row r="107" s="46" customFormat="1" x14ac:dyDescent="0.2"/>
    <row r="108" s="46" customFormat="1" x14ac:dyDescent="0.2"/>
    <row r="109" s="46" customFormat="1" x14ac:dyDescent="0.2"/>
    <row r="110" s="46" customFormat="1" x14ac:dyDescent="0.2"/>
    <row r="111" s="46" customFormat="1" x14ac:dyDescent="0.2"/>
    <row r="112" s="46" customFormat="1" x14ac:dyDescent="0.2"/>
    <row r="113" s="46" customFormat="1" x14ac:dyDescent="0.2"/>
    <row r="114" s="46" customFormat="1" x14ac:dyDescent="0.2"/>
    <row r="115" s="46" customFormat="1" x14ac:dyDescent="0.2"/>
    <row r="116" s="46" customFormat="1" x14ac:dyDescent="0.2"/>
    <row r="117" s="46" customFormat="1" x14ac:dyDescent="0.2"/>
    <row r="118" s="46" customFormat="1" x14ac:dyDescent="0.2"/>
    <row r="119" s="46" customFormat="1" x14ac:dyDescent="0.2"/>
    <row r="120" s="46" customFormat="1" x14ac:dyDescent="0.2"/>
    <row r="121" s="46" customFormat="1" x14ac:dyDescent="0.2"/>
    <row r="122" s="46" customFormat="1" x14ac:dyDescent="0.2"/>
    <row r="123" s="46" customFormat="1" x14ac:dyDescent="0.2"/>
    <row r="124" s="46" customFormat="1" x14ac:dyDescent="0.2"/>
    <row r="125" s="46" customFormat="1" x14ac:dyDescent="0.2"/>
    <row r="126" s="46" customFormat="1" x14ac:dyDescent="0.2"/>
    <row r="127" s="46" customFormat="1" x14ac:dyDescent="0.2"/>
    <row r="128" s="46" customFormat="1" x14ac:dyDescent="0.2"/>
    <row r="129" s="46" customFormat="1" x14ac:dyDescent="0.2"/>
    <row r="130" s="46" customFormat="1" x14ac:dyDescent="0.2"/>
    <row r="131" s="46" customFormat="1" x14ac:dyDescent="0.2"/>
    <row r="132" s="46" customFormat="1" x14ac:dyDescent="0.2"/>
    <row r="133" s="46" customFormat="1" x14ac:dyDescent="0.2"/>
    <row r="134" s="46" customFormat="1" x14ac:dyDescent="0.2"/>
    <row r="135" s="46" customFormat="1" x14ac:dyDescent="0.2"/>
    <row r="136" s="46" customFormat="1" x14ac:dyDescent="0.2"/>
    <row r="137" s="46" customFormat="1" x14ac:dyDescent="0.2"/>
    <row r="138" s="46" customFormat="1" x14ac:dyDescent="0.2"/>
    <row r="139" s="46" customFormat="1" x14ac:dyDescent="0.2"/>
    <row r="140" s="46" customFormat="1" x14ac:dyDescent="0.2"/>
    <row r="141" s="46" customFormat="1" x14ac:dyDescent="0.2"/>
    <row r="142" s="46" customFormat="1" x14ac:dyDescent="0.2"/>
    <row r="143" s="46" customFormat="1" x14ac:dyDescent="0.2"/>
    <row r="144" s="46" customFormat="1" x14ac:dyDescent="0.2"/>
    <row r="145" s="46" customFormat="1" x14ac:dyDescent="0.2"/>
    <row r="146" s="46" customFormat="1" x14ac:dyDescent="0.2"/>
    <row r="147" s="46" customFormat="1" x14ac:dyDescent="0.2"/>
    <row r="148" s="46" customFormat="1" x14ac:dyDescent="0.2"/>
    <row r="149" s="46" customFormat="1" x14ac:dyDescent="0.2"/>
    <row r="150" s="46" customFormat="1" x14ac:dyDescent="0.2"/>
    <row r="151" s="46" customFormat="1" x14ac:dyDescent="0.2"/>
    <row r="152" s="46" customFormat="1" x14ac:dyDescent="0.2"/>
    <row r="153" s="46" customFormat="1" x14ac:dyDescent="0.2"/>
    <row r="154" s="46" customFormat="1" x14ac:dyDescent="0.2"/>
    <row r="155" s="46" customFormat="1" x14ac:dyDescent="0.2"/>
    <row r="156" s="46" customFormat="1" x14ac:dyDescent="0.2"/>
    <row r="157" s="46" customFormat="1" x14ac:dyDescent="0.2"/>
    <row r="158" s="46" customFormat="1" x14ac:dyDescent="0.2"/>
    <row r="159" s="46" customFormat="1" x14ac:dyDescent="0.2"/>
    <row r="160" s="46" customFormat="1" x14ac:dyDescent="0.2"/>
    <row r="161" s="46" customFormat="1" x14ac:dyDescent="0.2"/>
    <row r="162" s="46" customFormat="1" x14ac:dyDescent="0.2"/>
    <row r="163" s="46" customFormat="1" x14ac:dyDescent="0.2"/>
    <row r="164" s="46" customFormat="1" x14ac:dyDescent="0.2"/>
    <row r="165" s="46" customFormat="1" x14ac:dyDescent="0.2"/>
    <row r="166" s="46" customFormat="1" x14ac:dyDescent="0.2"/>
    <row r="167" s="46" customFormat="1" x14ac:dyDescent="0.2"/>
  </sheetData>
  <mergeCells count="9">
    <mergeCell ref="C2:L2"/>
    <mergeCell ref="C28:E28"/>
    <mergeCell ref="I27:K27"/>
    <mergeCell ref="I28:K28"/>
    <mergeCell ref="C29:K29"/>
    <mergeCell ref="B4:L4"/>
    <mergeCell ref="B5:L5"/>
    <mergeCell ref="B6:L6"/>
    <mergeCell ref="B7:L7"/>
  </mergeCells>
  <printOptions horizontalCentered="1" verticalCentered="1"/>
  <pageMargins left="0.6692913385826772" right="0.78740157480314965" top="0.55118110236220474" bottom="0.35433070866141736" header="0.31496062992125984" footer="0.31496062992125984"/>
  <pageSetup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topLeftCell="A14" workbookViewId="0">
      <selection activeCell="B21" sqref="B21:I21"/>
    </sheetView>
  </sheetViews>
  <sheetFormatPr baseColWidth="10" defaultRowHeight="15.75" x14ac:dyDescent="0.25"/>
  <cols>
    <col min="1" max="1" width="2.42578125" style="1" customWidth="1"/>
    <col min="2" max="16384" width="11.42578125" style="1"/>
  </cols>
  <sheetData>
    <row r="2" spans="2:9" x14ac:dyDescent="0.25">
      <c r="B2" s="15" t="s">
        <v>471</v>
      </c>
    </row>
    <row r="3" spans="2:9" ht="30" customHeight="1" x14ac:dyDescent="0.25">
      <c r="B3" s="452" t="s">
        <v>472</v>
      </c>
      <c r="C3" s="452"/>
      <c r="D3" s="452"/>
      <c r="E3" s="452"/>
      <c r="F3" s="452"/>
      <c r="G3" s="452"/>
      <c r="H3" s="452"/>
      <c r="I3" s="452"/>
    </row>
    <row r="4" spans="2:9" x14ac:dyDescent="0.25">
      <c r="B4" s="15" t="s">
        <v>447</v>
      </c>
    </row>
    <row r="5" spans="2:9" ht="84.75" customHeight="1" x14ac:dyDescent="0.25">
      <c r="B5" s="452" t="s">
        <v>493</v>
      </c>
      <c r="C5" s="452"/>
      <c r="D5" s="452"/>
      <c r="E5" s="452"/>
      <c r="F5" s="452"/>
      <c r="G5" s="452"/>
      <c r="H5" s="452"/>
      <c r="I5" s="452"/>
    </row>
    <row r="6" spans="2:9" ht="43.5" customHeight="1" x14ac:dyDescent="0.25">
      <c r="B6" s="452" t="s">
        <v>509</v>
      </c>
      <c r="C6" s="452"/>
      <c r="D6" s="452"/>
      <c r="E6" s="452"/>
      <c r="F6" s="452"/>
      <c r="G6" s="452"/>
      <c r="H6" s="452"/>
      <c r="I6" s="452"/>
    </row>
    <row r="7" spans="2:9" ht="47.25" customHeight="1" x14ac:dyDescent="0.25">
      <c r="B7" s="452" t="s">
        <v>510</v>
      </c>
      <c r="C7" s="452"/>
      <c r="D7" s="452"/>
      <c r="E7" s="452"/>
      <c r="F7" s="452"/>
      <c r="G7" s="452"/>
      <c r="H7" s="452"/>
      <c r="I7" s="452"/>
    </row>
    <row r="8" spans="2:9" ht="40.5" customHeight="1" x14ac:dyDescent="0.25">
      <c r="B8" s="452" t="s">
        <v>511</v>
      </c>
      <c r="C8" s="452"/>
      <c r="D8" s="452"/>
      <c r="E8" s="452"/>
      <c r="F8" s="452"/>
      <c r="G8" s="452"/>
      <c r="H8" s="452"/>
      <c r="I8" s="452"/>
    </row>
    <row r="9" spans="2:9" ht="35.25" customHeight="1" x14ac:dyDescent="0.25">
      <c r="B9" s="452" t="s">
        <v>512</v>
      </c>
      <c r="C9" s="452"/>
      <c r="D9" s="452"/>
      <c r="E9" s="452"/>
      <c r="F9" s="452"/>
      <c r="G9" s="452"/>
      <c r="H9" s="452"/>
      <c r="I9" s="452"/>
    </row>
    <row r="10" spans="2:9" ht="36.75" customHeight="1" x14ac:dyDescent="0.25">
      <c r="B10" s="452" t="s">
        <v>513</v>
      </c>
      <c r="C10" s="452"/>
      <c r="D10" s="452"/>
      <c r="E10" s="452"/>
      <c r="F10" s="452"/>
      <c r="G10" s="452"/>
      <c r="H10" s="452"/>
      <c r="I10" s="452"/>
    </row>
    <row r="11" spans="2:9" ht="32.25" customHeight="1" x14ac:dyDescent="0.25">
      <c r="B11" s="452" t="s">
        <v>514</v>
      </c>
      <c r="C11" s="452"/>
      <c r="D11" s="452"/>
      <c r="E11" s="452"/>
      <c r="F11" s="452"/>
      <c r="G11" s="452"/>
      <c r="H11" s="452"/>
      <c r="I11" s="452"/>
    </row>
    <row r="12" spans="2:9" ht="37.5" customHeight="1" x14ac:dyDescent="0.25">
      <c r="B12" s="452" t="s">
        <v>515</v>
      </c>
      <c r="C12" s="452"/>
      <c r="D12" s="452"/>
      <c r="E12" s="452"/>
      <c r="F12" s="452"/>
      <c r="G12" s="452"/>
      <c r="H12" s="452"/>
      <c r="I12" s="452"/>
    </row>
    <row r="13" spans="2:9" ht="34.5" customHeight="1" x14ac:dyDescent="0.25">
      <c r="B13" s="452" t="s">
        <v>516</v>
      </c>
      <c r="C13" s="452"/>
      <c r="D13" s="452"/>
      <c r="E13" s="452"/>
      <c r="F13" s="452"/>
      <c r="G13" s="452"/>
      <c r="H13" s="452"/>
      <c r="I13" s="452"/>
    </row>
    <row r="14" spans="2:9" ht="37.5" customHeight="1" x14ac:dyDescent="0.25">
      <c r="B14" s="452" t="s">
        <v>517</v>
      </c>
      <c r="C14" s="452"/>
      <c r="D14" s="452"/>
      <c r="E14" s="452"/>
      <c r="F14" s="452"/>
      <c r="G14" s="452"/>
      <c r="H14" s="452"/>
      <c r="I14" s="452"/>
    </row>
    <row r="15" spans="2:9" ht="36" customHeight="1" x14ac:dyDescent="0.25">
      <c r="B15" s="452" t="s">
        <v>518</v>
      </c>
      <c r="C15" s="452"/>
      <c r="D15" s="452"/>
      <c r="E15" s="452"/>
      <c r="F15" s="452"/>
      <c r="G15" s="452"/>
      <c r="H15" s="452"/>
      <c r="I15" s="452"/>
    </row>
    <row r="16" spans="2:9" ht="57.75" customHeight="1" x14ac:dyDescent="0.25">
      <c r="B16" s="452" t="s">
        <v>519</v>
      </c>
      <c r="C16" s="452"/>
      <c r="D16" s="452"/>
      <c r="E16" s="452"/>
      <c r="F16" s="452"/>
      <c r="G16" s="452"/>
      <c r="H16" s="452"/>
      <c r="I16" s="452"/>
    </row>
    <row r="17" spans="2:9" ht="38.25" customHeight="1" x14ac:dyDescent="0.25">
      <c r="B17" s="452" t="s">
        <v>520</v>
      </c>
      <c r="C17" s="452"/>
      <c r="D17" s="452"/>
      <c r="E17" s="452"/>
      <c r="F17" s="452"/>
      <c r="G17" s="452"/>
      <c r="H17" s="452"/>
      <c r="I17" s="452"/>
    </row>
    <row r="18" spans="2:9" x14ac:dyDescent="0.25">
      <c r="B18" s="15" t="s">
        <v>453</v>
      </c>
    </row>
    <row r="19" spans="2:9" ht="45.75" customHeight="1" x14ac:dyDescent="0.25">
      <c r="B19" s="452" t="s">
        <v>473</v>
      </c>
      <c r="C19" s="452"/>
      <c r="D19" s="452"/>
      <c r="E19" s="452"/>
      <c r="F19" s="452"/>
      <c r="G19" s="452"/>
      <c r="H19" s="452"/>
      <c r="I19" s="452"/>
    </row>
    <row r="20" spans="2:9" ht="30.75" customHeight="1" x14ac:dyDescent="0.25">
      <c r="B20" s="452" t="s">
        <v>474</v>
      </c>
      <c r="C20" s="452"/>
      <c r="D20" s="452"/>
      <c r="E20" s="452"/>
      <c r="F20" s="452"/>
      <c r="G20" s="452"/>
      <c r="H20" s="452"/>
      <c r="I20" s="452"/>
    </row>
    <row r="21" spans="2:9" ht="55.5" customHeight="1" x14ac:dyDescent="0.25">
      <c r="B21" s="452" t="s">
        <v>475</v>
      </c>
      <c r="C21" s="452"/>
      <c r="D21" s="452"/>
      <c r="E21" s="452"/>
      <c r="F21" s="452"/>
      <c r="G21" s="452"/>
      <c r="H21" s="452"/>
      <c r="I21" s="452"/>
    </row>
  </sheetData>
  <mergeCells count="17">
    <mergeCell ref="B16:I16"/>
    <mergeCell ref="B17:I17"/>
    <mergeCell ref="B19:I19"/>
    <mergeCell ref="B20:I20"/>
    <mergeCell ref="B21:I21"/>
    <mergeCell ref="B15:I15"/>
    <mergeCell ref="B3:I3"/>
    <mergeCell ref="B5:I5"/>
    <mergeCell ref="B6:I6"/>
    <mergeCell ref="B7:I7"/>
    <mergeCell ref="B8:I8"/>
    <mergeCell ref="B9:I9"/>
    <mergeCell ref="B10:I10"/>
    <mergeCell ref="B11:I11"/>
    <mergeCell ref="B12:I12"/>
    <mergeCell ref="B13:I13"/>
    <mergeCell ref="B14:I14"/>
  </mergeCells>
  <pageMargins left="0.52" right="0.16"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T254"/>
  <sheetViews>
    <sheetView workbookViewId="0">
      <selection activeCell="B8" sqref="B8:C9"/>
    </sheetView>
  </sheetViews>
  <sheetFormatPr baseColWidth="10" defaultRowHeight="15.75" x14ac:dyDescent="0.25"/>
  <cols>
    <col min="1" max="1" width="1.5703125" style="93" customWidth="1"/>
    <col min="2" max="2" width="1.85546875" style="1" customWidth="1"/>
    <col min="3" max="3" width="67" style="1" customWidth="1"/>
    <col min="4" max="6" width="12.42578125" style="1" customWidth="1"/>
    <col min="7" max="46" width="11.42578125" style="93"/>
    <col min="47" max="16384" width="11.42578125" style="1"/>
  </cols>
  <sheetData>
    <row r="1" spans="2:6" s="93" customFormat="1" x14ac:dyDescent="0.25">
      <c r="B1" s="104" t="s">
        <v>185</v>
      </c>
    </row>
    <row r="2" spans="2:6" s="93" customFormat="1" ht="16.5" thickBot="1" x14ac:dyDescent="0.3">
      <c r="B2" s="461" t="s">
        <v>186</v>
      </c>
      <c r="C2" s="461"/>
      <c r="D2" s="461"/>
      <c r="E2" s="461"/>
      <c r="F2" s="461"/>
    </row>
    <row r="3" spans="2:6" ht="21.75" customHeight="1" x14ac:dyDescent="0.25">
      <c r="B3" s="485" t="s">
        <v>567</v>
      </c>
      <c r="C3" s="486"/>
      <c r="D3" s="486"/>
      <c r="E3" s="486"/>
      <c r="F3" s="487"/>
    </row>
    <row r="4" spans="2:6" ht="24.75" customHeight="1" x14ac:dyDescent="0.25">
      <c r="B4" s="488" t="s">
        <v>186</v>
      </c>
      <c r="C4" s="489"/>
      <c r="D4" s="489"/>
      <c r="E4" s="489"/>
      <c r="F4" s="490"/>
    </row>
    <row r="5" spans="2:6" x14ac:dyDescent="0.25">
      <c r="B5" s="488" t="str">
        <f>Formato1!C4</f>
        <v>Del 1 de enero al 31 de Diciembre de 2017</v>
      </c>
      <c r="C5" s="489"/>
      <c r="D5" s="489"/>
      <c r="E5" s="489"/>
      <c r="F5" s="490"/>
    </row>
    <row r="6" spans="2:6" ht="6.75" customHeight="1" thickBot="1" x14ac:dyDescent="0.3">
      <c r="B6" s="491" t="s">
        <v>1</v>
      </c>
      <c r="C6" s="492"/>
      <c r="D6" s="492"/>
      <c r="E6" s="492"/>
      <c r="F6" s="493"/>
    </row>
    <row r="7" spans="2:6" ht="6" customHeight="1" thickBot="1" x14ac:dyDescent="0.3">
      <c r="B7" s="4"/>
      <c r="C7" s="4"/>
      <c r="D7" s="4"/>
      <c r="E7" s="4"/>
      <c r="F7" s="4"/>
    </row>
    <row r="8" spans="2:6" x14ac:dyDescent="0.25">
      <c r="B8" s="473" t="s">
        <v>2</v>
      </c>
      <c r="C8" s="474"/>
      <c r="D8" s="86" t="s">
        <v>187</v>
      </c>
      <c r="E8" s="477" t="s">
        <v>189</v>
      </c>
      <c r="F8" s="86" t="s">
        <v>190</v>
      </c>
    </row>
    <row r="9" spans="2:6" ht="16.5" thickBot="1" x14ac:dyDescent="0.3">
      <c r="B9" s="475"/>
      <c r="C9" s="476"/>
      <c r="D9" s="87" t="s">
        <v>188</v>
      </c>
      <c r="E9" s="478"/>
      <c r="F9" s="87" t="s">
        <v>191</v>
      </c>
    </row>
    <row r="10" spans="2:6" s="93" customFormat="1" ht="23.25" customHeight="1" x14ac:dyDescent="0.25">
      <c r="B10" s="280"/>
      <c r="C10" s="281" t="s">
        <v>192</v>
      </c>
      <c r="D10" s="282">
        <f>D11+D12+D13</f>
        <v>263823952</v>
      </c>
      <c r="E10" s="282">
        <f t="shared" ref="E10:F10" si="0">E11+E12+E13</f>
        <v>288139498</v>
      </c>
      <c r="F10" s="282">
        <f t="shared" si="0"/>
        <v>288139498</v>
      </c>
    </row>
    <row r="11" spans="2:6" s="93" customFormat="1" x14ac:dyDescent="0.25">
      <c r="B11" s="280"/>
      <c r="C11" s="283" t="s">
        <v>193</v>
      </c>
      <c r="D11" s="284">
        <v>263823952</v>
      </c>
      <c r="E11" s="284">
        <v>280352865</v>
      </c>
      <c r="F11" s="284">
        <v>280352865</v>
      </c>
    </row>
    <row r="12" spans="2:6" s="93" customFormat="1" x14ac:dyDescent="0.25">
      <c r="B12" s="280"/>
      <c r="C12" s="283" t="s">
        <v>194</v>
      </c>
      <c r="D12" s="284">
        <v>0</v>
      </c>
      <c r="E12" s="284">
        <v>7786633</v>
      </c>
      <c r="F12" s="284">
        <v>7786633</v>
      </c>
    </row>
    <row r="13" spans="2:6" s="93" customFormat="1" x14ac:dyDescent="0.25">
      <c r="B13" s="280"/>
      <c r="C13" s="283" t="s">
        <v>195</v>
      </c>
      <c r="D13" s="284">
        <v>0</v>
      </c>
      <c r="E13" s="284">
        <v>0</v>
      </c>
      <c r="F13" s="284">
        <v>0</v>
      </c>
    </row>
    <row r="14" spans="2:6" s="93" customFormat="1" x14ac:dyDescent="0.25">
      <c r="B14" s="285"/>
      <c r="C14" s="281"/>
      <c r="D14" s="284"/>
      <c r="E14" s="284"/>
      <c r="F14" s="284"/>
    </row>
    <row r="15" spans="2:6" s="93" customFormat="1" x14ac:dyDescent="0.25">
      <c r="B15" s="285"/>
      <c r="C15" s="281" t="s">
        <v>546</v>
      </c>
      <c r="D15" s="282">
        <f>D16+D17</f>
        <v>263823952</v>
      </c>
      <c r="E15" s="282">
        <f t="shared" ref="E15:F15" si="1">E16+E17</f>
        <v>286588632</v>
      </c>
      <c r="F15" s="282">
        <f t="shared" si="1"/>
        <v>285616237</v>
      </c>
    </row>
    <row r="16" spans="2:6" s="93" customFormat="1" ht="24" customHeight="1" x14ac:dyDescent="0.25">
      <c r="B16" s="280"/>
      <c r="C16" s="283" t="s">
        <v>196</v>
      </c>
      <c r="D16" s="284">
        <f>+D11</f>
        <v>263823952</v>
      </c>
      <c r="E16" s="284">
        <v>280340160</v>
      </c>
      <c r="F16" s="284">
        <v>280340160</v>
      </c>
    </row>
    <row r="17" spans="1:46" s="93" customFormat="1" x14ac:dyDescent="0.25">
      <c r="B17" s="280"/>
      <c r="C17" s="283" t="s">
        <v>197</v>
      </c>
      <c r="D17" s="284"/>
      <c r="E17" s="284">
        <v>6248472</v>
      </c>
      <c r="F17" s="284">
        <f>6248472-972395</f>
        <v>5276077</v>
      </c>
    </row>
    <row r="18" spans="1:46" s="93" customFormat="1" x14ac:dyDescent="0.25">
      <c r="B18" s="280"/>
      <c r="C18" s="286"/>
      <c r="D18" s="284"/>
      <c r="E18" s="284"/>
      <c r="F18" s="284"/>
    </row>
    <row r="19" spans="1:46" x14ac:dyDescent="0.25">
      <c r="B19" s="5"/>
      <c r="C19" s="85" t="s">
        <v>198</v>
      </c>
      <c r="D19" s="84">
        <f>SUM(D20:D21)</f>
        <v>2896255.87</v>
      </c>
      <c r="E19" s="84">
        <f t="shared" ref="E19:F19" si="2">SUM(E20:E21)</f>
        <v>2896255.87</v>
      </c>
      <c r="F19" s="84">
        <f t="shared" si="2"/>
        <v>2896255.87</v>
      </c>
    </row>
    <row r="20" spans="1:46" s="93" customFormat="1" x14ac:dyDescent="0.25">
      <c r="B20" s="280"/>
      <c r="C20" s="283" t="s">
        <v>199</v>
      </c>
      <c r="D20" s="284">
        <v>39651.870000000003</v>
      </c>
      <c r="E20" s="284">
        <v>39651.870000000003</v>
      </c>
      <c r="F20" s="284">
        <v>39651.870000000003</v>
      </c>
    </row>
    <row r="21" spans="1:46" s="93" customFormat="1" ht="25.5" customHeight="1" x14ac:dyDescent="0.25">
      <c r="B21" s="280"/>
      <c r="C21" s="283" t="s">
        <v>200</v>
      </c>
      <c r="D21" s="284">
        <v>2856604</v>
      </c>
      <c r="E21" s="284">
        <v>2856604</v>
      </c>
      <c r="F21" s="284">
        <v>2856604</v>
      </c>
    </row>
    <row r="22" spans="1:46" s="93" customFormat="1" x14ac:dyDescent="0.25">
      <c r="B22" s="280"/>
      <c r="C22" s="286"/>
      <c r="D22" s="284"/>
      <c r="E22" s="284"/>
      <c r="F22" s="284"/>
    </row>
    <row r="23" spans="1:46" s="93" customFormat="1" x14ac:dyDescent="0.25">
      <c r="B23" s="494"/>
      <c r="C23" s="281" t="s">
        <v>201</v>
      </c>
      <c r="D23" s="287">
        <f>D10-D15+D19</f>
        <v>2896255.87</v>
      </c>
      <c r="E23" s="287">
        <f t="shared" ref="E23:F23" si="3">E10-E15+E19</f>
        <v>4447121.87</v>
      </c>
      <c r="F23" s="287">
        <f t="shared" si="3"/>
        <v>5419516.8700000001</v>
      </c>
    </row>
    <row r="24" spans="1:46" s="93" customFormat="1" x14ac:dyDescent="0.25">
      <c r="B24" s="494"/>
      <c r="C24" s="281"/>
      <c r="D24" s="288"/>
      <c r="E24" s="288"/>
      <c r="F24" s="288"/>
    </row>
    <row r="25" spans="1:46" s="93" customFormat="1" x14ac:dyDescent="0.25">
      <c r="B25" s="494"/>
      <c r="C25" s="281" t="s">
        <v>202</v>
      </c>
      <c r="D25" s="287">
        <f>D23-D13</f>
        <v>2896255.87</v>
      </c>
      <c r="E25" s="287">
        <f t="shared" ref="E25:F25" si="4">E23-E13</f>
        <v>4447121.87</v>
      </c>
      <c r="F25" s="287">
        <f t="shared" si="4"/>
        <v>5419516.8700000001</v>
      </c>
    </row>
    <row r="26" spans="1:46" s="93" customFormat="1" x14ac:dyDescent="0.25">
      <c r="B26" s="494"/>
      <c r="C26" s="281"/>
      <c r="D26" s="288"/>
      <c r="E26" s="288"/>
      <c r="F26" s="288"/>
    </row>
    <row r="27" spans="1:46" s="93" customFormat="1" ht="25.5" x14ac:dyDescent="0.25">
      <c r="B27" s="280"/>
      <c r="C27" s="281" t="s">
        <v>203</v>
      </c>
      <c r="D27" s="282">
        <f>D25-D19</f>
        <v>0</v>
      </c>
      <c r="E27" s="282">
        <f t="shared" ref="E27:F27" si="5">E25-E19</f>
        <v>1550866</v>
      </c>
      <c r="F27" s="282">
        <f t="shared" si="5"/>
        <v>2523261</v>
      </c>
    </row>
    <row r="28" spans="1:46" s="93" customFormat="1" ht="16.5" thickBot="1" x14ac:dyDescent="0.3">
      <c r="B28" s="289"/>
      <c r="C28" s="290"/>
      <c r="D28" s="291"/>
      <c r="E28" s="291"/>
      <c r="F28" s="291"/>
    </row>
    <row r="29" spans="1:46" s="93" customFormat="1" ht="8.25" customHeight="1" thickBot="1" x14ac:dyDescent="0.3">
      <c r="B29" s="495"/>
      <c r="C29" s="495"/>
      <c r="D29" s="495"/>
      <c r="E29" s="495"/>
      <c r="F29" s="495"/>
    </row>
    <row r="30" spans="1:46" s="88" customFormat="1" ht="13.5" thickBot="1" x14ac:dyDescent="0.25">
      <c r="A30" s="102"/>
      <c r="B30" s="483" t="s">
        <v>204</v>
      </c>
      <c r="C30" s="484"/>
      <c r="D30" s="89" t="s">
        <v>205</v>
      </c>
      <c r="E30" s="89" t="s">
        <v>189</v>
      </c>
      <c r="F30" s="89" t="s">
        <v>206</v>
      </c>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row>
    <row r="31" spans="1:46" s="93" customFormat="1" x14ac:dyDescent="0.25">
      <c r="B31" s="481"/>
      <c r="C31" s="281" t="s">
        <v>207</v>
      </c>
      <c r="D31" s="482">
        <v>0</v>
      </c>
      <c r="E31" s="482">
        <v>0</v>
      </c>
      <c r="F31" s="482">
        <v>0</v>
      </c>
    </row>
    <row r="32" spans="1:46" s="93" customFormat="1" ht="19.5" customHeight="1" x14ac:dyDescent="0.25">
      <c r="B32" s="481"/>
      <c r="C32" s="283" t="s">
        <v>208</v>
      </c>
      <c r="D32" s="482"/>
      <c r="E32" s="482"/>
      <c r="F32" s="482"/>
    </row>
    <row r="33" spans="1:46" s="93" customFormat="1" ht="21" customHeight="1" x14ac:dyDescent="0.25">
      <c r="B33" s="481"/>
      <c r="C33" s="283" t="s">
        <v>209</v>
      </c>
      <c r="D33" s="482"/>
      <c r="E33" s="482"/>
      <c r="F33" s="482"/>
    </row>
    <row r="34" spans="1:46" s="93" customFormat="1" x14ac:dyDescent="0.25">
      <c r="B34" s="285"/>
      <c r="C34" s="281"/>
      <c r="D34" s="292"/>
      <c r="E34" s="292"/>
      <c r="F34" s="292"/>
    </row>
    <row r="35" spans="1:46" s="93" customFormat="1" x14ac:dyDescent="0.25">
      <c r="B35" s="285"/>
      <c r="C35" s="281" t="s">
        <v>210</v>
      </c>
      <c r="D35" s="293">
        <f>D27+D31</f>
        <v>0</v>
      </c>
      <c r="E35" s="293">
        <f>E27+E31</f>
        <v>1550866</v>
      </c>
      <c r="F35" s="293">
        <f>F27+F31</f>
        <v>2523261</v>
      </c>
    </row>
    <row r="36" spans="1:46" s="93" customFormat="1" ht="16.5" thickBot="1" x14ac:dyDescent="0.3">
      <c r="B36" s="294"/>
      <c r="C36" s="295"/>
      <c r="D36" s="295"/>
      <c r="E36" s="295"/>
      <c r="F36" s="295"/>
    </row>
    <row r="37" spans="1:46" s="93" customFormat="1" ht="7.5" customHeight="1" thickBot="1" x14ac:dyDescent="0.3">
      <c r="B37" s="323"/>
    </row>
    <row r="38" spans="1:46" s="88" customFormat="1" ht="12.75" x14ac:dyDescent="0.2">
      <c r="A38" s="102"/>
      <c r="B38" s="473" t="s">
        <v>204</v>
      </c>
      <c r="C38" s="474"/>
      <c r="D38" s="477" t="s">
        <v>211</v>
      </c>
      <c r="E38" s="479" t="s">
        <v>189</v>
      </c>
      <c r="F38" s="90" t="s">
        <v>190</v>
      </c>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row>
    <row r="39" spans="1:46" s="88" customFormat="1" ht="13.5" thickBot="1" x14ac:dyDescent="0.25">
      <c r="A39" s="102"/>
      <c r="B39" s="475"/>
      <c r="C39" s="476"/>
      <c r="D39" s="478"/>
      <c r="E39" s="480"/>
      <c r="F39" s="91" t="s">
        <v>206</v>
      </c>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row>
    <row r="40" spans="1:46" s="93" customFormat="1" x14ac:dyDescent="0.25">
      <c r="B40" s="296"/>
      <c r="C40" s="297" t="s">
        <v>212</v>
      </c>
      <c r="D40" s="298">
        <f>SUM(D41:D42)</f>
        <v>0</v>
      </c>
      <c r="E40" s="298">
        <f t="shared" ref="E40:F40" si="6">SUM(E41:E42)</f>
        <v>0</v>
      </c>
      <c r="F40" s="298">
        <f t="shared" si="6"/>
        <v>0</v>
      </c>
    </row>
    <row r="41" spans="1:46" s="93" customFormat="1" ht="18" customHeight="1" x14ac:dyDescent="0.25">
      <c r="B41" s="463"/>
      <c r="C41" s="299" t="s">
        <v>213</v>
      </c>
      <c r="D41" s="300">
        <v>0</v>
      </c>
      <c r="E41" s="300">
        <v>0</v>
      </c>
      <c r="F41" s="300">
        <v>0</v>
      </c>
    </row>
    <row r="42" spans="1:46" s="93" customFormat="1" x14ac:dyDescent="0.25">
      <c r="B42" s="463"/>
      <c r="C42" s="299" t="s">
        <v>214</v>
      </c>
      <c r="D42" s="300">
        <v>0</v>
      </c>
      <c r="E42" s="300">
        <v>0</v>
      </c>
      <c r="F42" s="300">
        <v>0</v>
      </c>
    </row>
    <row r="43" spans="1:46" s="93" customFormat="1" x14ac:dyDescent="0.25">
      <c r="B43" s="465"/>
      <c r="C43" s="297" t="s">
        <v>215</v>
      </c>
      <c r="D43" s="298">
        <f>SUM(D44:D45)</f>
        <v>0</v>
      </c>
      <c r="E43" s="298">
        <f t="shared" ref="E43:F43" si="7">SUM(E44:E45)</f>
        <v>0</v>
      </c>
      <c r="F43" s="298">
        <f t="shared" si="7"/>
        <v>0</v>
      </c>
    </row>
    <row r="44" spans="1:46" s="93" customFormat="1" x14ac:dyDescent="0.25">
      <c r="B44" s="465"/>
      <c r="C44" s="299" t="s">
        <v>216</v>
      </c>
      <c r="D44" s="300">
        <v>0</v>
      </c>
      <c r="E44" s="300">
        <v>0</v>
      </c>
      <c r="F44" s="300">
        <v>0</v>
      </c>
    </row>
    <row r="45" spans="1:46" s="93" customFormat="1" ht="21" customHeight="1" x14ac:dyDescent="0.25">
      <c r="B45" s="465"/>
      <c r="C45" s="299" t="s">
        <v>217</v>
      </c>
      <c r="D45" s="300">
        <v>0</v>
      </c>
      <c r="E45" s="300">
        <v>0</v>
      </c>
      <c r="F45" s="300">
        <v>0</v>
      </c>
    </row>
    <row r="46" spans="1:46" s="93" customFormat="1" x14ac:dyDescent="0.25">
      <c r="B46" s="296"/>
      <c r="C46" s="297"/>
      <c r="D46" s="301"/>
      <c r="E46" s="301"/>
      <c r="F46" s="301"/>
    </row>
    <row r="47" spans="1:46" s="93" customFormat="1" x14ac:dyDescent="0.25">
      <c r="B47" s="465"/>
      <c r="C47" s="469" t="s">
        <v>218</v>
      </c>
      <c r="D47" s="471">
        <f>D40-D43</f>
        <v>0</v>
      </c>
      <c r="E47" s="471">
        <f t="shared" ref="E47:F47" si="8">E40-E43</f>
        <v>0</v>
      </c>
      <c r="F47" s="471">
        <f t="shared" si="8"/>
        <v>0</v>
      </c>
    </row>
    <row r="48" spans="1:46" s="93" customFormat="1" ht="16.5" thickBot="1" x14ac:dyDescent="0.3">
      <c r="B48" s="466"/>
      <c r="C48" s="470"/>
      <c r="D48" s="472"/>
      <c r="E48" s="472"/>
      <c r="F48" s="472"/>
    </row>
    <row r="49" spans="1:46" s="93" customFormat="1" ht="6.75" customHeight="1" thickBot="1" x14ac:dyDescent="0.3">
      <c r="B49" s="302"/>
    </row>
    <row r="50" spans="1:46" s="88" customFormat="1" ht="12.75" x14ac:dyDescent="0.2">
      <c r="A50" s="102"/>
      <c r="B50" s="473" t="s">
        <v>204</v>
      </c>
      <c r="C50" s="474"/>
      <c r="D50" s="90" t="s">
        <v>187</v>
      </c>
      <c r="E50" s="479" t="s">
        <v>189</v>
      </c>
      <c r="F50" s="90" t="s">
        <v>190</v>
      </c>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row>
    <row r="51" spans="1:46" s="88" customFormat="1" ht="13.5" thickBot="1" x14ac:dyDescent="0.25">
      <c r="A51" s="102"/>
      <c r="B51" s="475"/>
      <c r="C51" s="476"/>
      <c r="D51" s="91" t="s">
        <v>205</v>
      </c>
      <c r="E51" s="480"/>
      <c r="F51" s="91" t="s">
        <v>206</v>
      </c>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row>
    <row r="52" spans="1:46" s="93" customFormat="1" x14ac:dyDescent="0.25">
      <c r="B52" s="463"/>
      <c r="C52" s="467" t="s">
        <v>219</v>
      </c>
      <c r="D52" s="462">
        <v>263823952</v>
      </c>
      <c r="E52" s="468">
        <v>280352865</v>
      </c>
      <c r="F52" s="468">
        <v>280352865</v>
      </c>
    </row>
    <row r="53" spans="1:46" s="93" customFormat="1" x14ac:dyDescent="0.25">
      <c r="B53" s="463"/>
      <c r="C53" s="467"/>
      <c r="D53" s="462"/>
      <c r="E53" s="462"/>
      <c r="F53" s="462"/>
    </row>
    <row r="54" spans="1:46" s="93" customFormat="1" ht="25.5" x14ac:dyDescent="0.25">
      <c r="B54" s="463"/>
      <c r="C54" s="303" t="s">
        <v>220</v>
      </c>
      <c r="D54" s="464">
        <f>D41-D44</f>
        <v>0</v>
      </c>
      <c r="E54" s="464">
        <f>E41-E44</f>
        <v>0</v>
      </c>
      <c r="F54" s="464">
        <f>F41-F44</f>
        <v>0</v>
      </c>
    </row>
    <row r="55" spans="1:46" s="93" customFormat="1" x14ac:dyDescent="0.25">
      <c r="B55" s="463"/>
      <c r="C55" s="299" t="s">
        <v>213</v>
      </c>
      <c r="D55" s="464"/>
      <c r="E55" s="464"/>
      <c r="F55" s="464"/>
    </row>
    <row r="56" spans="1:46" s="93" customFormat="1" x14ac:dyDescent="0.25">
      <c r="B56" s="463"/>
      <c r="C56" s="299" t="s">
        <v>216</v>
      </c>
      <c r="D56" s="464"/>
      <c r="E56" s="464"/>
      <c r="F56" s="464"/>
    </row>
    <row r="57" spans="1:46" s="93" customFormat="1" x14ac:dyDescent="0.25">
      <c r="B57" s="463"/>
      <c r="C57" s="304"/>
      <c r="D57" s="464"/>
      <c r="E57" s="464"/>
      <c r="F57" s="464"/>
    </row>
    <row r="58" spans="1:46" s="93" customFormat="1" x14ac:dyDescent="0.25">
      <c r="B58" s="305"/>
      <c r="C58" s="304" t="s">
        <v>196</v>
      </c>
      <c r="D58" s="167">
        <v>263823952</v>
      </c>
      <c r="E58" s="284">
        <f>280340160+39652</f>
        <v>280379812</v>
      </c>
      <c r="F58" s="284">
        <f>280340160+39652</f>
        <v>280379812</v>
      </c>
    </row>
    <row r="59" spans="1:46" s="93" customFormat="1" x14ac:dyDescent="0.25">
      <c r="B59" s="305"/>
      <c r="C59" s="304"/>
      <c r="D59" s="167"/>
      <c r="E59" s="167"/>
      <c r="F59" s="167"/>
    </row>
    <row r="60" spans="1:46" s="93" customFormat="1" x14ac:dyDescent="0.25">
      <c r="B60" s="305"/>
      <c r="C60" s="304" t="s">
        <v>199</v>
      </c>
      <c r="D60" s="369">
        <v>0</v>
      </c>
      <c r="E60" s="369">
        <v>39651.870000000003</v>
      </c>
      <c r="F60" s="369">
        <v>39652</v>
      </c>
    </row>
    <row r="61" spans="1:46" s="93" customFormat="1" x14ac:dyDescent="0.25">
      <c r="B61" s="305"/>
      <c r="C61" s="304"/>
      <c r="D61" s="167"/>
      <c r="E61" s="167"/>
      <c r="F61" s="167"/>
    </row>
    <row r="62" spans="1:46" s="93" customFormat="1" x14ac:dyDescent="0.25">
      <c r="B62" s="465"/>
      <c r="C62" s="306" t="s">
        <v>221</v>
      </c>
      <c r="D62" s="307">
        <f>D11+D54-D58+D60</f>
        <v>0</v>
      </c>
      <c r="E62" s="307">
        <f>E11+E54-E58+E60</f>
        <v>12704.870000000003</v>
      </c>
      <c r="F62" s="307">
        <f>F11+F54-F58+F60</f>
        <v>12705</v>
      </c>
    </row>
    <row r="63" spans="1:46" s="93" customFormat="1" x14ac:dyDescent="0.25">
      <c r="B63" s="465"/>
      <c r="C63" s="306"/>
      <c r="D63" s="308"/>
      <c r="E63" s="308"/>
      <c r="F63" s="308"/>
    </row>
    <row r="64" spans="1:46" s="93" customFormat="1" x14ac:dyDescent="0.25">
      <c r="B64" s="465"/>
      <c r="C64" s="306" t="s">
        <v>222</v>
      </c>
      <c r="D64" s="307">
        <f t="shared" ref="D64:F64" si="9">D62-D54</f>
        <v>0</v>
      </c>
      <c r="E64" s="307">
        <f t="shared" si="9"/>
        <v>12704.870000000003</v>
      </c>
      <c r="F64" s="307">
        <f t="shared" si="9"/>
        <v>12705</v>
      </c>
    </row>
    <row r="65" spans="1:46" s="93" customFormat="1" ht="16.5" thickBot="1" x14ac:dyDescent="0.3">
      <c r="B65" s="466"/>
      <c r="C65" s="309"/>
      <c r="D65" s="310"/>
      <c r="E65" s="310"/>
      <c r="F65" s="310"/>
    </row>
    <row r="66" spans="1:46" s="93" customFormat="1" ht="5.25" customHeight="1" thickBot="1" x14ac:dyDescent="0.3">
      <c r="B66" s="302"/>
    </row>
    <row r="67" spans="1:46" s="88" customFormat="1" ht="12.75" x14ac:dyDescent="0.2">
      <c r="A67" s="102"/>
      <c r="B67" s="473" t="s">
        <v>204</v>
      </c>
      <c r="C67" s="474"/>
      <c r="D67" s="477" t="s">
        <v>211</v>
      </c>
      <c r="E67" s="479" t="s">
        <v>189</v>
      </c>
      <c r="F67" s="90" t="s">
        <v>190</v>
      </c>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row>
    <row r="68" spans="1:46" s="88" customFormat="1" ht="13.5" thickBot="1" x14ac:dyDescent="0.25">
      <c r="A68" s="102"/>
      <c r="B68" s="475"/>
      <c r="C68" s="476"/>
      <c r="D68" s="478"/>
      <c r="E68" s="480"/>
      <c r="F68" s="91" t="s">
        <v>206</v>
      </c>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row>
    <row r="69" spans="1:46" s="93" customFormat="1" x14ac:dyDescent="0.25">
      <c r="B69" s="463"/>
      <c r="C69" s="467" t="s">
        <v>194</v>
      </c>
      <c r="D69" s="464">
        <v>0</v>
      </c>
      <c r="E69" s="462">
        <v>7786633</v>
      </c>
      <c r="F69" s="462">
        <v>7786633</v>
      </c>
    </row>
    <row r="70" spans="1:46" s="93" customFormat="1" x14ac:dyDescent="0.25">
      <c r="B70" s="463"/>
      <c r="C70" s="467"/>
      <c r="D70" s="464"/>
      <c r="E70" s="462"/>
      <c r="F70" s="462"/>
    </row>
    <row r="71" spans="1:46" s="93" customFormat="1" x14ac:dyDescent="0.25">
      <c r="B71" s="463"/>
      <c r="C71" s="304" t="s">
        <v>223</v>
      </c>
      <c r="D71" s="167">
        <f>D72-D73</f>
        <v>0</v>
      </c>
      <c r="E71" s="167">
        <f t="shared" ref="E71:F71" si="10">E72-E73</f>
        <v>0</v>
      </c>
      <c r="F71" s="167">
        <f t="shared" si="10"/>
        <v>0</v>
      </c>
    </row>
    <row r="72" spans="1:46" s="93" customFormat="1" x14ac:dyDescent="0.25">
      <c r="B72" s="463"/>
      <c r="C72" s="299" t="s">
        <v>214</v>
      </c>
      <c r="D72" s="167">
        <v>0</v>
      </c>
      <c r="E72" s="167">
        <v>0</v>
      </c>
      <c r="F72" s="167">
        <v>0</v>
      </c>
    </row>
    <row r="73" spans="1:46" s="93" customFormat="1" x14ac:dyDescent="0.25">
      <c r="B73" s="463"/>
      <c r="C73" s="299" t="s">
        <v>217</v>
      </c>
      <c r="D73" s="167">
        <v>0</v>
      </c>
      <c r="E73" s="167">
        <v>0</v>
      </c>
      <c r="F73" s="167">
        <v>0</v>
      </c>
    </row>
    <row r="74" spans="1:46" s="93" customFormat="1" x14ac:dyDescent="0.25">
      <c r="B74" s="463"/>
      <c r="C74" s="304"/>
      <c r="D74" s="167"/>
      <c r="E74" s="167"/>
      <c r="F74" s="167"/>
    </row>
    <row r="75" spans="1:46" s="93" customFormat="1" x14ac:dyDescent="0.25">
      <c r="B75" s="305"/>
      <c r="C75" s="304" t="s">
        <v>224</v>
      </c>
      <c r="D75" s="167">
        <v>0</v>
      </c>
      <c r="E75" s="369">
        <f>6248472+2856604</f>
        <v>9105076</v>
      </c>
      <c r="F75" s="369">
        <f>6248472+2856604-972395</f>
        <v>8132681</v>
      </c>
    </row>
    <row r="76" spans="1:46" s="93" customFormat="1" x14ac:dyDescent="0.25">
      <c r="B76" s="305"/>
      <c r="C76" s="304"/>
      <c r="D76" s="167"/>
      <c r="E76" s="167"/>
      <c r="F76" s="167"/>
    </row>
    <row r="77" spans="1:46" s="93" customFormat="1" x14ac:dyDescent="0.25">
      <c r="B77" s="305"/>
      <c r="C77" s="304" t="s">
        <v>200</v>
      </c>
      <c r="D77" s="167"/>
      <c r="E77" s="369">
        <v>2856604</v>
      </c>
      <c r="F77" s="369">
        <v>2856604</v>
      </c>
    </row>
    <row r="78" spans="1:46" s="93" customFormat="1" x14ac:dyDescent="0.25">
      <c r="B78" s="305"/>
      <c r="C78" s="304"/>
      <c r="D78" s="167"/>
      <c r="E78" s="167"/>
      <c r="F78" s="167"/>
    </row>
    <row r="79" spans="1:46" s="93" customFormat="1" x14ac:dyDescent="0.25">
      <c r="B79" s="465"/>
      <c r="C79" s="306" t="s">
        <v>225</v>
      </c>
      <c r="D79" s="307">
        <f>D69+D71-D75+D77</f>
        <v>0</v>
      </c>
      <c r="E79" s="307">
        <f>E69+E71-E75+E77</f>
        <v>1538161</v>
      </c>
      <c r="F79" s="307">
        <f>F69+F71-F75+F77</f>
        <v>2510556</v>
      </c>
    </row>
    <row r="80" spans="1:46" s="93" customFormat="1" x14ac:dyDescent="0.25">
      <c r="B80" s="465"/>
      <c r="C80" s="306"/>
      <c r="D80" s="167"/>
      <c r="E80" s="167"/>
      <c r="F80" s="167"/>
    </row>
    <row r="81" spans="2:8" s="93" customFormat="1" x14ac:dyDescent="0.25">
      <c r="B81" s="465"/>
      <c r="C81" s="306" t="s">
        <v>226</v>
      </c>
      <c r="D81" s="307">
        <f>D79-D71</f>
        <v>0</v>
      </c>
      <c r="E81" s="307">
        <f>E79-E71</f>
        <v>1538161</v>
      </c>
      <c r="F81" s="307">
        <f>F79-F71</f>
        <v>2510556</v>
      </c>
    </row>
    <row r="82" spans="2:8" s="93" customFormat="1" ht="16.5" thickBot="1" x14ac:dyDescent="0.3">
      <c r="B82" s="466"/>
      <c r="C82" s="309"/>
      <c r="D82" s="311"/>
      <c r="E82" s="311"/>
      <c r="F82" s="311"/>
    </row>
    <row r="83" spans="2:8" s="93" customFormat="1" ht="6" customHeight="1" thickBot="1" x14ac:dyDescent="0.3"/>
    <row r="84" spans="2:8" s="93" customFormat="1" x14ac:dyDescent="0.25">
      <c r="B84" s="312"/>
      <c r="C84" s="313"/>
      <c r="D84" s="313"/>
      <c r="E84" s="313"/>
      <c r="F84" s="314"/>
    </row>
    <row r="85" spans="2:8" s="93" customFormat="1" x14ac:dyDescent="0.25">
      <c r="B85" s="455" t="s">
        <v>541</v>
      </c>
      <c r="C85" s="456"/>
      <c r="D85" s="456" t="s">
        <v>541</v>
      </c>
      <c r="E85" s="456"/>
      <c r="F85" s="457"/>
      <c r="G85" s="276"/>
    </row>
    <row r="86" spans="2:8" s="93" customFormat="1" ht="16.5" x14ac:dyDescent="0.3">
      <c r="B86" s="458" t="s">
        <v>542</v>
      </c>
      <c r="C86" s="459"/>
      <c r="D86" s="459" t="s">
        <v>543</v>
      </c>
      <c r="E86" s="459"/>
      <c r="F86" s="460"/>
      <c r="G86" s="277"/>
    </row>
    <row r="87" spans="2:8" s="93" customFormat="1" ht="16.5" x14ac:dyDescent="0.3">
      <c r="B87" s="458" t="s">
        <v>544</v>
      </c>
      <c r="C87" s="459"/>
      <c r="D87" s="459" t="s">
        <v>547</v>
      </c>
      <c r="E87" s="459"/>
      <c r="F87" s="460"/>
      <c r="G87" s="277"/>
    </row>
    <row r="88" spans="2:8" s="93" customFormat="1" x14ac:dyDescent="0.25">
      <c r="B88" s="315"/>
      <c r="C88" s="316"/>
      <c r="D88" s="316"/>
      <c r="E88" s="317"/>
      <c r="F88" s="318"/>
      <c r="G88" s="278"/>
      <c r="H88" s="278"/>
    </row>
    <row r="89" spans="2:8" s="93" customFormat="1" x14ac:dyDescent="0.25">
      <c r="B89" s="315"/>
      <c r="C89" s="316"/>
      <c r="D89" s="316"/>
      <c r="E89" s="317"/>
      <c r="F89" s="318"/>
      <c r="G89" s="278"/>
      <c r="H89" s="278"/>
    </row>
    <row r="90" spans="2:8" s="93" customFormat="1" ht="26.25" customHeight="1" x14ac:dyDescent="0.25">
      <c r="B90" s="319"/>
      <c r="C90" s="453" t="s">
        <v>545</v>
      </c>
      <c r="D90" s="453"/>
      <c r="E90" s="453"/>
      <c r="F90" s="454"/>
      <c r="G90" s="279"/>
      <c r="H90" s="279"/>
    </row>
    <row r="91" spans="2:8" s="93" customFormat="1" ht="16.5" thickBot="1" x14ac:dyDescent="0.3">
      <c r="B91" s="320"/>
      <c r="C91" s="321"/>
      <c r="D91" s="321"/>
      <c r="E91" s="321"/>
      <c r="F91" s="322"/>
    </row>
    <row r="92" spans="2:8" s="93" customFormat="1" x14ac:dyDescent="0.25"/>
    <row r="93" spans="2:8" s="93" customFormat="1" x14ac:dyDescent="0.25"/>
    <row r="94" spans="2:8" s="93" customFormat="1" x14ac:dyDescent="0.25"/>
    <row r="95" spans="2:8" s="93" customFormat="1" x14ac:dyDescent="0.25"/>
    <row r="96" spans="2:8"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sheetData>
  <mergeCells count="53">
    <mergeCell ref="B30:C30"/>
    <mergeCell ref="B3:F3"/>
    <mergeCell ref="B4:F4"/>
    <mergeCell ref="B5:F5"/>
    <mergeCell ref="B6:F6"/>
    <mergeCell ref="B8:C9"/>
    <mergeCell ref="E8:E9"/>
    <mergeCell ref="B23:B26"/>
    <mergeCell ref="B29:F29"/>
    <mergeCell ref="B31:B33"/>
    <mergeCell ref="D31:D33"/>
    <mergeCell ref="E31:E33"/>
    <mergeCell ref="F31:F33"/>
    <mergeCell ref="B38:C39"/>
    <mergeCell ref="D38:D39"/>
    <mergeCell ref="E38:E39"/>
    <mergeCell ref="E47:E48"/>
    <mergeCell ref="F47:F48"/>
    <mergeCell ref="B50:C51"/>
    <mergeCell ref="E50:E51"/>
    <mergeCell ref="B41:B42"/>
    <mergeCell ref="B43:B45"/>
    <mergeCell ref="B79:B82"/>
    <mergeCell ref="B67:C68"/>
    <mergeCell ref="D67:D68"/>
    <mergeCell ref="E67:E68"/>
    <mergeCell ref="B69:B70"/>
    <mergeCell ref="C69:C70"/>
    <mergeCell ref="D69:D70"/>
    <mergeCell ref="E69:E70"/>
    <mergeCell ref="B2:F2"/>
    <mergeCell ref="F69:F70"/>
    <mergeCell ref="B71:B74"/>
    <mergeCell ref="B54:B57"/>
    <mergeCell ref="D54:D57"/>
    <mergeCell ref="E54:E57"/>
    <mergeCell ref="F54:F57"/>
    <mergeCell ref="B62:B65"/>
    <mergeCell ref="B52:B53"/>
    <mergeCell ref="C52:C53"/>
    <mergeCell ref="D52:D53"/>
    <mergeCell ref="E52:E53"/>
    <mergeCell ref="F52:F53"/>
    <mergeCell ref="B47:B48"/>
    <mergeCell ref="C47:C48"/>
    <mergeCell ref="D47:D48"/>
    <mergeCell ref="C90:F90"/>
    <mergeCell ref="B85:C85"/>
    <mergeCell ref="D85:F85"/>
    <mergeCell ref="B86:C86"/>
    <mergeCell ref="D86:F86"/>
    <mergeCell ref="B87:C87"/>
    <mergeCell ref="D87:F87"/>
  </mergeCells>
  <printOptions horizontalCentered="1" verticalCentered="1"/>
  <pageMargins left="0.51181102362204722" right="0.51181102362204722" top="1.1417322834645669" bottom="1.1417322834645669" header="0.31496062992125984" footer="0.31496062992125984"/>
  <pageSetup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3"/>
  <sheetViews>
    <sheetView topLeftCell="A6" workbookViewId="0">
      <selection activeCell="F9" sqref="F9"/>
    </sheetView>
  </sheetViews>
  <sheetFormatPr baseColWidth="10" defaultRowHeight="15" x14ac:dyDescent="0.25"/>
  <cols>
    <col min="1" max="1" width="3.7109375" customWidth="1"/>
  </cols>
  <sheetData>
    <row r="2" spans="2:9" x14ac:dyDescent="0.25">
      <c r="B2" s="3" t="s">
        <v>476</v>
      </c>
    </row>
    <row r="3" spans="2:9" ht="33.75" customHeight="1" x14ac:dyDescent="0.25">
      <c r="B3" s="496" t="s">
        <v>477</v>
      </c>
      <c r="C3" s="496"/>
      <c r="D3" s="496"/>
      <c r="E3" s="496"/>
      <c r="F3" s="496"/>
      <c r="G3" s="496"/>
      <c r="H3" s="496"/>
      <c r="I3" s="496"/>
    </row>
    <row r="4" spans="2:9" x14ac:dyDescent="0.25">
      <c r="B4" s="3" t="s">
        <v>447</v>
      </c>
    </row>
    <row r="5" spans="2:9" ht="70.5" customHeight="1" x14ac:dyDescent="0.25">
      <c r="B5" s="496" t="s">
        <v>466</v>
      </c>
      <c r="C5" s="496"/>
      <c r="D5" s="496"/>
      <c r="E5" s="496"/>
      <c r="F5" s="496"/>
      <c r="G5" s="496"/>
      <c r="H5" s="496"/>
      <c r="I5" s="496"/>
    </row>
    <row r="6" spans="2:9" ht="45.75" customHeight="1" x14ac:dyDescent="0.25">
      <c r="B6" s="496" t="s">
        <v>478</v>
      </c>
      <c r="C6" s="496"/>
      <c r="D6" s="496"/>
      <c r="E6" s="496"/>
      <c r="F6" s="496"/>
      <c r="G6" s="496"/>
      <c r="H6" s="496"/>
      <c r="I6" s="496"/>
    </row>
    <row r="7" spans="2:9" ht="66.75" customHeight="1" x14ac:dyDescent="0.25">
      <c r="B7" s="496" t="s">
        <v>479</v>
      </c>
      <c r="C7" s="496"/>
      <c r="D7" s="496"/>
      <c r="E7" s="496"/>
      <c r="F7" s="496"/>
      <c r="G7" s="496"/>
      <c r="H7" s="496"/>
      <c r="I7" s="496"/>
    </row>
    <row r="8" spans="2:9" x14ac:dyDescent="0.25">
      <c r="B8" s="496" t="s">
        <v>480</v>
      </c>
      <c r="C8" s="496"/>
      <c r="D8" s="496"/>
      <c r="E8" s="496"/>
      <c r="F8" s="496"/>
      <c r="G8" s="496"/>
      <c r="H8" s="496"/>
      <c r="I8" s="496"/>
    </row>
    <row r="9" spans="2:9" x14ac:dyDescent="0.25">
      <c r="B9" s="3" t="s">
        <v>453</v>
      </c>
    </row>
    <row r="10" spans="2:9" ht="60.75" customHeight="1" x14ac:dyDescent="0.25">
      <c r="B10" s="496" t="s">
        <v>481</v>
      </c>
      <c r="C10" s="496"/>
      <c r="D10" s="496"/>
      <c r="E10" s="496"/>
      <c r="F10" s="496"/>
      <c r="G10" s="496"/>
      <c r="H10" s="496"/>
      <c r="I10" s="496"/>
    </row>
    <row r="11" spans="2:9" ht="54.75" customHeight="1" x14ac:dyDescent="0.25">
      <c r="B11" s="496" t="s">
        <v>482</v>
      </c>
      <c r="C11" s="496"/>
      <c r="D11" s="496"/>
      <c r="E11" s="496"/>
      <c r="F11" s="496"/>
      <c r="G11" s="496"/>
      <c r="H11" s="496"/>
      <c r="I11" s="496"/>
    </row>
    <row r="13" spans="2:9" s="1" customFormat="1" ht="15.75" x14ac:dyDescent="0.25"/>
  </sheetData>
  <mergeCells count="7">
    <mergeCell ref="B11:I11"/>
    <mergeCell ref="B3:I3"/>
    <mergeCell ref="B5:I5"/>
    <mergeCell ref="B6:I6"/>
    <mergeCell ref="B7:I7"/>
    <mergeCell ref="B8:I8"/>
    <mergeCell ref="B10:I10"/>
  </mergeCells>
  <pageMargins left="0.47" right="0.13"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83"/>
  <sheetViews>
    <sheetView topLeftCell="A34" workbookViewId="0">
      <selection activeCell="D30" sqref="D30"/>
    </sheetView>
  </sheetViews>
  <sheetFormatPr baseColWidth="10" defaultRowHeight="15" x14ac:dyDescent="0.2"/>
  <cols>
    <col min="1" max="1" width="2.42578125" style="18" customWidth="1"/>
    <col min="2" max="2" width="6.85546875" style="18" customWidth="1"/>
    <col min="3" max="3" width="19" style="18" customWidth="1"/>
    <col min="4" max="4" width="33.42578125" style="18" customWidth="1"/>
    <col min="5" max="10" width="12.28515625" style="18" customWidth="1"/>
    <col min="11" max="16384" width="11.42578125" style="18"/>
  </cols>
  <sheetData>
    <row r="1" spans="2:10" ht="15.75" x14ac:dyDescent="0.2">
      <c r="B1" s="168" t="s">
        <v>298</v>
      </c>
    </row>
    <row r="2" spans="2:10" ht="16.5" thickBot="1" x14ac:dyDescent="0.25">
      <c r="B2" s="507" t="s">
        <v>227</v>
      </c>
      <c r="C2" s="507"/>
      <c r="D2" s="507"/>
      <c r="E2" s="507"/>
      <c r="F2" s="507"/>
      <c r="G2" s="507"/>
      <c r="H2" s="507"/>
      <c r="I2" s="507"/>
      <c r="J2" s="507"/>
    </row>
    <row r="3" spans="2:10" ht="15.75" x14ac:dyDescent="0.2">
      <c r="B3" s="395" t="s">
        <v>568</v>
      </c>
      <c r="C3" s="396"/>
      <c r="D3" s="396"/>
      <c r="E3" s="396"/>
      <c r="F3" s="396"/>
      <c r="G3" s="396"/>
      <c r="H3" s="396"/>
      <c r="I3" s="396"/>
      <c r="J3" s="397"/>
    </row>
    <row r="4" spans="2:10" ht="23.25" customHeight="1" x14ac:dyDescent="0.2">
      <c r="B4" s="533" t="s">
        <v>227</v>
      </c>
      <c r="C4" s="534"/>
      <c r="D4" s="534"/>
      <c r="E4" s="534"/>
      <c r="F4" s="534"/>
      <c r="G4" s="534"/>
      <c r="H4" s="534"/>
      <c r="I4" s="534"/>
      <c r="J4" s="535"/>
    </row>
    <row r="5" spans="2:10" ht="18" customHeight="1" x14ac:dyDescent="0.2">
      <c r="B5" s="533" t="str">
        <f>Formato1!C4</f>
        <v>Del 1 de enero al 31 de Diciembre de 2017</v>
      </c>
      <c r="C5" s="534"/>
      <c r="D5" s="534"/>
      <c r="E5" s="534"/>
      <c r="F5" s="534"/>
      <c r="G5" s="534"/>
      <c r="H5" s="534"/>
      <c r="I5" s="534"/>
      <c r="J5" s="535"/>
    </row>
    <row r="6" spans="2:10" ht="10.5" customHeight="1" thickBot="1" x14ac:dyDescent="0.25">
      <c r="B6" s="536"/>
      <c r="C6" s="507"/>
      <c r="D6" s="507"/>
      <c r="E6" s="507"/>
      <c r="F6" s="507"/>
      <c r="G6" s="507"/>
      <c r="H6" s="507"/>
      <c r="I6" s="507"/>
      <c r="J6" s="537"/>
    </row>
    <row r="7" spans="2:10" ht="15.75" thickBot="1" x14ac:dyDescent="0.25">
      <c r="B7" s="538"/>
      <c r="C7" s="539"/>
      <c r="D7" s="540"/>
      <c r="E7" s="541" t="s">
        <v>228</v>
      </c>
      <c r="F7" s="542"/>
      <c r="G7" s="542"/>
      <c r="H7" s="542"/>
      <c r="I7" s="543"/>
      <c r="J7" s="528" t="s">
        <v>229</v>
      </c>
    </row>
    <row r="8" spans="2:10" ht="23.25" customHeight="1" x14ac:dyDescent="0.2">
      <c r="B8" s="545" t="s">
        <v>562</v>
      </c>
      <c r="C8" s="546"/>
      <c r="D8" s="547"/>
      <c r="E8" s="528" t="s">
        <v>230</v>
      </c>
      <c r="F8" s="528" t="s">
        <v>231</v>
      </c>
      <c r="G8" s="530" t="s">
        <v>232</v>
      </c>
      <c r="H8" s="530" t="s">
        <v>189</v>
      </c>
      <c r="I8" s="530" t="s">
        <v>233</v>
      </c>
      <c r="J8" s="544"/>
    </row>
    <row r="9" spans="2:10" ht="13.5" customHeight="1" thickBot="1" x14ac:dyDescent="0.25">
      <c r="B9" s="252"/>
      <c r="C9" s="253"/>
      <c r="D9" s="254"/>
      <c r="E9" s="529"/>
      <c r="F9" s="529"/>
      <c r="G9" s="531"/>
      <c r="H9" s="531"/>
      <c r="I9" s="531"/>
      <c r="J9" s="529"/>
    </row>
    <row r="10" spans="2:10" x14ac:dyDescent="0.2">
      <c r="B10" s="508" t="s">
        <v>234</v>
      </c>
      <c r="C10" s="509"/>
      <c r="D10" s="532"/>
      <c r="E10" s="271"/>
      <c r="F10" s="271"/>
      <c r="G10" s="271"/>
      <c r="H10" s="271"/>
      <c r="I10" s="271"/>
      <c r="J10" s="271"/>
    </row>
    <row r="11" spans="2:10" x14ac:dyDescent="0.2">
      <c r="B11" s="255"/>
      <c r="C11" s="512" t="s">
        <v>235</v>
      </c>
      <c r="D11" s="513"/>
      <c r="E11" s="271"/>
      <c r="F11" s="271"/>
      <c r="G11" s="271"/>
      <c r="H11" s="271"/>
      <c r="I11" s="271"/>
      <c r="J11" s="271"/>
    </row>
    <row r="12" spans="2:10" x14ac:dyDescent="0.2">
      <c r="B12" s="255"/>
      <c r="C12" s="512" t="s">
        <v>236</v>
      </c>
      <c r="D12" s="513"/>
      <c r="E12" s="271"/>
      <c r="F12" s="271"/>
      <c r="G12" s="271"/>
      <c r="H12" s="271"/>
      <c r="I12" s="271"/>
      <c r="J12" s="271"/>
    </row>
    <row r="13" spans="2:10" x14ac:dyDescent="0.2">
      <c r="B13" s="255"/>
      <c r="C13" s="512" t="s">
        <v>237</v>
      </c>
      <c r="D13" s="513"/>
      <c r="E13" s="271"/>
      <c r="F13" s="271"/>
      <c r="G13" s="271"/>
      <c r="H13" s="271"/>
      <c r="I13" s="271"/>
      <c r="J13" s="271"/>
    </row>
    <row r="14" spans="2:10" x14ac:dyDescent="0.2">
      <c r="B14" s="255"/>
      <c r="C14" s="512" t="s">
        <v>238</v>
      </c>
      <c r="D14" s="513"/>
      <c r="E14" s="271"/>
      <c r="F14" s="271"/>
      <c r="G14" s="271"/>
      <c r="H14" s="271"/>
      <c r="I14" s="271"/>
      <c r="J14" s="271"/>
    </row>
    <row r="15" spans="2:10" x14ac:dyDescent="0.2">
      <c r="B15" s="255"/>
      <c r="C15" s="512" t="s">
        <v>239</v>
      </c>
      <c r="D15" s="513"/>
      <c r="E15" s="94">
        <v>755211</v>
      </c>
      <c r="F15" s="94">
        <v>61326</v>
      </c>
      <c r="G15" s="94">
        <v>816537</v>
      </c>
      <c r="H15" s="94">
        <v>595133</v>
      </c>
      <c r="I15" s="94">
        <v>595133</v>
      </c>
      <c r="J15" s="272">
        <f>I15-E15</f>
        <v>-160078</v>
      </c>
    </row>
    <row r="16" spans="2:10" x14ac:dyDescent="0.2">
      <c r="B16" s="255"/>
      <c r="C16" s="512" t="s">
        <v>240</v>
      </c>
      <c r="D16" s="513"/>
      <c r="E16" s="95"/>
      <c r="F16" s="95"/>
      <c r="G16" s="95"/>
      <c r="H16" s="95"/>
      <c r="I16" s="95"/>
      <c r="J16" s="271"/>
    </row>
    <row r="17" spans="2:10" x14ac:dyDescent="0.2">
      <c r="B17" s="255"/>
      <c r="C17" s="512" t="s">
        <v>241</v>
      </c>
      <c r="D17" s="513"/>
      <c r="E17" s="94">
        <v>56404691</v>
      </c>
      <c r="F17" s="94">
        <v>11934182</v>
      </c>
      <c r="G17" s="94">
        <v>68338873</v>
      </c>
      <c r="H17" s="94">
        <v>66164182</v>
      </c>
      <c r="I17" s="94">
        <v>66164182</v>
      </c>
      <c r="J17" s="272">
        <f>I17-E17</f>
        <v>9759491</v>
      </c>
    </row>
    <row r="18" spans="2:10" x14ac:dyDescent="0.2">
      <c r="B18" s="525"/>
      <c r="C18" s="512" t="s">
        <v>242</v>
      </c>
      <c r="D18" s="513"/>
      <c r="E18" s="527"/>
      <c r="F18" s="526"/>
      <c r="G18" s="526"/>
      <c r="H18" s="526"/>
      <c r="I18" s="526"/>
      <c r="J18" s="526"/>
    </row>
    <row r="19" spans="2:10" x14ac:dyDescent="0.2">
      <c r="B19" s="525"/>
      <c r="C19" s="512" t="s">
        <v>243</v>
      </c>
      <c r="D19" s="513"/>
      <c r="E19" s="527"/>
      <c r="F19" s="526"/>
      <c r="G19" s="526"/>
      <c r="H19" s="526"/>
      <c r="I19" s="526"/>
      <c r="J19" s="526"/>
    </row>
    <row r="20" spans="2:10" x14ac:dyDescent="0.2">
      <c r="B20" s="255"/>
      <c r="C20" s="256"/>
      <c r="D20" s="257" t="s">
        <v>244</v>
      </c>
      <c r="E20" s="271"/>
      <c r="F20" s="271"/>
      <c r="G20" s="271"/>
      <c r="H20" s="271"/>
      <c r="I20" s="271"/>
      <c r="J20" s="271"/>
    </row>
    <row r="21" spans="2:10" x14ac:dyDescent="0.2">
      <c r="B21" s="255"/>
      <c r="C21" s="256"/>
      <c r="D21" s="257" t="s">
        <v>245</v>
      </c>
      <c r="E21" s="271"/>
      <c r="F21" s="271"/>
      <c r="G21" s="271"/>
      <c r="H21" s="271"/>
      <c r="I21" s="271"/>
      <c r="J21" s="271"/>
    </row>
    <row r="22" spans="2:10" x14ac:dyDescent="0.2">
      <c r="B22" s="255"/>
      <c r="C22" s="256"/>
      <c r="D22" s="257" t="s">
        <v>246</v>
      </c>
      <c r="E22" s="271"/>
      <c r="F22" s="271"/>
      <c r="G22" s="271"/>
      <c r="H22" s="271"/>
      <c r="I22" s="271"/>
      <c r="J22" s="271"/>
    </row>
    <row r="23" spans="2:10" x14ac:dyDescent="0.2">
      <c r="B23" s="255"/>
      <c r="C23" s="256"/>
      <c r="D23" s="257" t="s">
        <v>247</v>
      </c>
      <c r="E23" s="271"/>
      <c r="F23" s="271"/>
      <c r="G23" s="271"/>
      <c r="H23" s="271"/>
      <c r="I23" s="271"/>
      <c r="J23" s="271"/>
    </row>
    <row r="24" spans="2:10" x14ac:dyDescent="0.2">
      <c r="B24" s="255"/>
      <c r="C24" s="256"/>
      <c r="D24" s="257" t="s">
        <v>248</v>
      </c>
      <c r="E24" s="271"/>
      <c r="F24" s="271"/>
      <c r="G24" s="271"/>
      <c r="H24" s="271"/>
      <c r="I24" s="271"/>
      <c r="J24" s="271"/>
    </row>
    <row r="25" spans="2:10" x14ac:dyDescent="0.2">
      <c r="B25" s="255"/>
      <c r="C25" s="256"/>
      <c r="D25" s="257" t="s">
        <v>249</v>
      </c>
      <c r="E25" s="271"/>
      <c r="F25" s="271"/>
      <c r="G25" s="271"/>
      <c r="H25" s="271"/>
      <c r="I25" s="271"/>
      <c r="J25" s="271"/>
    </row>
    <row r="26" spans="2:10" x14ac:dyDescent="0.2">
      <c r="B26" s="255"/>
      <c r="C26" s="256"/>
      <c r="D26" s="257" t="s">
        <v>250</v>
      </c>
      <c r="E26" s="271"/>
      <c r="F26" s="271"/>
      <c r="G26" s="271"/>
      <c r="H26" s="271"/>
      <c r="I26" s="271"/>
      <c r="J26" s="271"/>
    </row>
    <row r="27" spans="2:10" x14ac:dyDescent="0.2">
      <c r="B27" s="255"/>
      <c r="C27" s="256"/>
      <c r="D27" s="257" t="s">
        <v>251</v>
      </c>
      <c r="E27" s="271"/>
      <c r="F27" s="271"/>
      <c r="G27" s="271"/>
      <c r="H27" s="271"/>
      <c r="I27" s="271"/>
      <c r="J27" s="271"/>
    </row>
    <row r="28" spans="2:10" x14ac:dyDescent="0.2">
      <c r="B28" s="255"/>
      <c r="C28" s="256"/>
      <c r="D28" s="257" t="s">
        <v>252</v>
      </c>
      <c r="E28" s="271"/>
      <c r="F28" s="271"/>
      <c r="G28" s="271"/>
      <c r="H28" s="271"/>
      <c r="I28" s="271"/>
      <c r="J28" s="271"/>
    </row>
    <row r="29" spans="2:10" x14ac:dyDescent="0.2">
      <c r="B29" s="255"/>
      <c r="C29" s="256"/>
      <c r="D29" s="257" t="s">
        <v>253</v>
      </c>
      <c r="E29" s="271"/>
      <c r="F29" s="271"/>
      <c r="G29" s="271"/>
      <c r="H29" s="271"/>
      <c r="I29" s="271"/>
      <c r="J29" s="271"/>
    </row>
    <row r="30" spans="2:10" ht="25.5" x14ac:dyDescent="0.2">
      <c r="B30" s="255"/>
      <c r="C30" s="256"/>
      <c r="D30" s="368" t="s">
        <v>254</v>
      </c>
      <c r="E30" s="271"/>
      <c r="F30" s="271"/>
      <c r="G30" s="271"/>
      <c r="H30" s="271"/>
      <c r="I30" s="271"/>
      <c r="J30" s="271"/>
    </row>
    <row r="31" spans="2:10" x14ac:dyDescent="0.2">
      <c r="B31" s="255"/>
      <c r="C31" s="512" t="s">
        <v>255</v>
      </c>
      <c r="D31" s="513"/>
      <c r="E31" s="271"/>
      <c r="F31" s="271"/>
      <c r="G31" s="271"/>
      <c r="H31" s="271"/>
      <c r="I31" s="271"/>
      <c r="J31" s="271"/>
    </row>
    <row r="32" spans="2:10" x14ac:dyDescent="0.2">
      <c r="B32" s="255"/>
      <c r="C32" s="256"/>
      <c r="D32" s="257" t="s">
        <v>256</v>
      </c>
      <c r="E32" s="271"/>
      <c r="F32" s="271"/>
      <c r="G32" s="271"/>
      <c r="H32" s="271"/>
      <c r="I32" s="271"/>
      <c r="J32" s="271"/>
    </row>
    <row r="33" spans="2:10" x14ac:dyDescent="0.2">
      <c r="B33" s="255"/>
      <c r="C33" s="256"/>
      <c r="D33" s="257" t="s">
        <v>257</v>
      </c>
      <c r="E33" s="271"/>
      <c r="F33" s="271"/>
      <c r="G33" s="271"/>
      <c r="H33" s="271"/>
      <c r="I33" s="271"/>
      <c r="J33" s="271"/>
    </row>
    <row r="34" spans="2:10" x14ac:dyDescent="0.2">
      <c r="B34" s="255"/>
      <c r="C34" s="256"/>
      <c r="D34" s="257" t="s">
        <v>258</v>
      </c>
      <c r="E34" s="271"/>
      <c r="F34" s="271"/>
      <c r="G34" s="271"/>
      <c r="H34" s="271"/>
      <c r="I34" s="271"/>
      <c r="J34" s="271"/>
    </row>
    <row r="35" spans="2:10" x14ac:dyDescent="0.2">
      <c r="B35" s="255"/>
      <c r="C35" s="256"/>
      <c r="D35" s="257" t="s">
        <v>259</v>
      </c>
      <c r="E35" s="271"/>
      <c r="F35" s="271"/>
      <c r="G35" s="271"/>
      <c r="H35" s="271"/>
      <c r="I35" s="271"/>
      <c r="J35" s="271"/>
    </row>
    <row r="36" spans="2:10" x14ac:dyDescent="0.2">
      <c r="B36" s="255"/>
      <c r="C36" s="256"/>
      <c r="D36" s="257" t="s">
        <v>260</v>
      </c>
      <c r="E36" s="271"/>
      <c r="F36" s="271"/>
      <c r="G36" s="271"/>
      <c r="H36" s="271"/>
      <c r="I36" s="271"/>
      <c r="J36" s="271"/>
    </row>
    <row r="37" spans="2:10" x14ac:dyDescent="0.2">
      <c r="B37" s="255"/>
      <c r="C37" s="256" t="s">
        <v>261</v>
      </c>
      <c r="D37" s="257"/>
      <c r="E37" s="94">
        <v>206664050</v>
      </c>
      <c r="F37" s="94">
        <v>4533404</v>
      </c>
      <c r="G37" s="94">
        <v>211197455</v>
      </c>
      <c r="H37" s="94">
        <v>211467580</v>
      </c>
      <c r="I37" s="94">
        <v>211467580</v>
      </c>
      <c r="J37" s="94">
        <f>I37-E37</f>
        <v>4803530</v>
      </c>
    </row>
    <row r="38" spans="2:10" x14ac:dyDescent="0.2">
      <c r="B38" s="255"/>
      <c r="C38" s="524" t="s">
        <v>262</v>
      </c>
      <c r="D38" s="513"/>
      <c r="E38" s="271"/>
      <c r="F38" s="271"/>
      <c r="G38" s="271"/>
      <c r="H38" s="271"/>
      <c r="I38" s="271"/>
      <c r="J38" s="271"/>
    </row>
    <row r="39" spans="2:10" x14ac:dyDescent="0.2">
      <c r="B39" s="255"/>
      <c r="C39" s="256"/>
      <c r="D39" s="257" t="s">
        <v>263</v>
      </c>
      <c r="E39" s="271"/>
      <c r="F39" s="271"/>
      <c r="G39" s="271"/>
      <c r="H39" s="271"/>
      <c r="I39" s="271"/>
      <c r="J39" s="271"/>
    </row>
    <row r="40" spans="2:10" x14ac:dyDescent="0.2">
      <c r="B40" s="255"/>
      <c r="C40" s="512" t="s">
        <v>264</v>
      </c>
      <c r="D40" s="513"/>
      <c r="E40" s="271"/>
      <c r="F40" s="271"/>
      <c r="G40" s="271"/>
      <c r="H40" s="271"/>
      <c r="I40" s="271"/>
      <c r="J40" s="271"/>
    </row>
    <row r="41" spans="2:10" x14ac:dyDescent="0.2">
      <c r="B41" s="255"/>
      <c r="C41" s="256"/>
      <c r="D41" s="257" t="s">
        <v>265</v>
      </c>
      <c r="E41" s="271"/>
      <c r="F41" s="271"/>
      <c r="G41" s="271"/>
      <c r="H41" s="271"/>
      <c r="I41" s="271"/>
      <c r="J41" s="271"/>
    </row>
    <row r="42" spans="2:10" x14ac:dyDescent="0.2">
      <c r="B42" s="255"/>
      <c r="C42" s="256"/>
      <c r="D42" s="257" t="s">
        <v>266</v>
      </c>
      <c r="E42" s="271"/>
      <c r="F42" s="271"/>
      <c r="G42" s="271"/>
      <c r="H42" s="271"/>
      <c r="I42" s="271"/>
      <c r="J42" s="271"/>
    </row>
    <row r="43" spans="2:10" ht="3.75" customHeight="1" thickBot="1" x14ac:dyDescent="0.25">
      <c r="B43" s="255"/>
      <c r="C43" s="256"/>
      <c r="D43" s="257"/>
      <c r="E43" s="271"/>
      <c r="F43" s="271"/>
      <c r="G43" s="271"/>
      <c r="H43" s="271"/>
      <c r="I43" s="271"/>
      <c r="J43" s="271"/>
    </row>
    <row r="44" spans="2:10" x14ac:dyDescent="0.2">
      <c r="B44" s="508" t="s">
        <v>267</v>
      </c>
      <c r="C44" s="509"/>
      <c r="D44" s="510"/>
      <c r="E44" s="521">
        <f t="shared" ref="E44:J44" si="0">SUM(E10:E43)</f>
        <v>263823952</v>
      </c>
      <c r="F44" s="518">
        <f t="shared" si="0"/>
        <v>16528912</v>
      </c>
      <c r="G44" s="518">
        <f t="shared" si="0"/>
        <v>280352865</v>
      </c>
      <c r="H44" s="518">
        <f t="shared" si="0"/>
        <v>278226895</v>
      </c>
      <c r="I44" s="518">
        <f t="shared" si="0"/>
        <v>278226895</v>
      </c>
      <c r="J44" s="518">
        <f t="shared" si="0"/>
        <v>14402943</v>
      </c>
    </row>
    <row r="45" spans="2:10" x14ac:dyDescent="0.2">
      <c r="B45" s="508" t="s">
        <v>268</v>
      </c>
      <c r="C45" s="509"/>
      <c r="D45" s="510"/>
      <c r="E45" s="522"/>
      <c r="F45" s="519"/>
      <c r="G45" s="519"/>
      <c r="H45" s="519"/>
      <c r="I45" s="519"/>
      <c r="J45" s="519"/>
    </row>
    <row r="46" spans="2:10" ht="5.25" customHeight="1" thickBot="1" x14ac:dyDescent="0.25">
      <c r="B46" s="525"/>
      <c r="C46" s="524"/>
      <c r="D46" s="513"/>
      <c r="E46" s="523"/>
      <c r="F46" s="520"/>
      <c r="G46" s="520"/>
      <c r="H46" s="520"/>
      <c r="I46" s="520"/>
      <c r="J46" s="520"/>
    </row>
    <row r="47" spans="2:10" x14ac:dyDescent="0.2">
      <c r="B47" s="508" t="s">
        <v>269</v>
      </c>
      <c r="C47" s="509"/>
      <c r="D47" s="510"/>
      <c r="E47" s="271"/>
      <c r="F47" s="271"/>
      <c r="G47" s="271"/>
      <c r="H47" s="271"/>
      <c r="I47" s="271"/>
      <c r="J47" s="271"/>
    </row>
    <row r="48" spans="2:10" x14ac:dyDescent="0.2">
      <c r="B48" s="508" t="s">
        <v>270</v>
      </c>
      <c r="C48" s="509"/>
      <c r="D48" s="510"/>
      <c r="E48" s="271"/>
      <c r="F48" s="271"/>
      <c r="G48" s="271"/>
      <c r="H48" s="271"/>
      <c r="I48" s="271"/>
      <c r="J48" s="271"/>
    </row>
    <row r="49" spans="2:10" x14ac:dyDescent="0.2">
      <c r="B49" s="255"/>
      <c r="C49" s="516" t="s">
        <v>271</v>
      </c>
      <c r="D49" s="517"/>
      <c r="E49" s="372">
        <v>0</v>
      </c>
      <c r="F49" s="372">
        <v>0</v>
      </c>
      <c r="G49" s="372">
        <v>0</v>
      </c>
      <c r="H49" s="372">
        <v>0</v>
      </c>
      <c r="I49" s="372">
        <v>0</v>
      </c>
      <c r="J49" s="372">
        <v>0</v>
      </c>
    </row>
    <row r="50" spans="2:10" x14ac:dyDescent="0.2">
      <c r="B50" s="255"/>
      <c r="C50" s="256"/>
      <c r="D50" s="257" t="s">
        <v>272</v>
      </c>
      <c r="E50" s="271"/>
      <c r="F50" s="271"/>
      <c r="G50" s="271"/>
      <c r="H50" s="271"/>
      <c r="I50" s="271"/>
      <c r="J50" s="271"/>
    </row>
    <row r="51" spans="2:10" x14ac:dyDescent="0.2">
      <c r="B51" s="255"/>
      <c r="C51" s="256"/>
      <c r="D51" s="257" t="s">
        <v>273</v>
      </c>
      <c r="E51" s="271"/>
      <c r="F51" s="271"/>
      <c r="G51" s="271"/>
      <c r="H51" s="271"/>
      <c r="I51" s="271"/>
      <c r="J51" s="271"/>
    </row>
    <row r="52" spans="2:10" x14ac:dyDescent="0.2">
      <c r="B52" s="255"/>
      <c r="C52" s="256"/>
      <c r="D52" s="257" t="s">
        <v>274</v>
      </c>
      <c r="E52" s="271"/>
      <c r="F52" s="271"/>
      <c r="G52" s="271"/>
      <c r="H52" s="271"/>
      <c r="I52" s="271"/>
      <c r="J52" s="271"/>
    </row>
    <row r="53" spans="2:10" ht="51" x14ac:dyDescent="0.2">
      <c r="B53" s="255"/>
      <c r="C53" s="256"/>
      <c r="D53" s="258" t="s">
        <v>275</v>
      </c>
      <c r="E53" s="271"/>
      <c r="F53" s="271"/>
      <c r="G53" s="271"/>
      <c r="H53" s="271"/>
      <c r="I53" s="271"/>
      <c r="J53" s="271"/>
    </row>
    <row r="54" spans="2:10" x14ac:dyDescent="0.2">
      <c r="B54" s="255"/>
      <c r="C54" s="256"/>
      <c r="D54" s="257" t="s">
        <v>276</v>
      </c>
      <c r="E54" s="271"/>
      <c r="F54" s="271"/>
      <c r="G54" s="271"/>
      <c r="H54" s="271"/>
      <c r="I54" s="271"/>
      <c r="J54" s="271"/>
    </row>
    <row r="55" spans="2:10" x14ac:dyDescent="0.2">
      <c r="B55" s="255"/>
      <c r="C55" s="256"/>
      <c r="D55" s="257" t="s">
        <v>277</v>
      </c>
      <c r="E55" s="271"/>
      <c r="F55" s="271"/>
      <c r="G55" s="271"/>
      <c r="H55" s="271"/>
      <c r="I55" s="271"/>
      <c r="J55" s="271"/>
    </row>
    <row r="56" spans="2:10" ht="45.75" customHeight="1" x14ac:dyDescent="0.2">
      <c r="B56" s="255"/>
      <c r="C56" s="256"/>
      <c r="D56" s="368" t="s">
        <v>278</v>
      </c>
      <c r="E56" s="271"/>
      <c r="F56" s="271"/>
      <c r="G56" s="271"/>
      <c r="H56" s="271"/>
      <c r="I56" s="271"/>
      <c r="J56" s="271"/>
    </row>
    <row r="57" spans="2:10" ht="20.25" customHeight="1" x14ac:dyDescent="0.2">
      <c r="B57" s="255"/>
      <c r="C57" s="256"/>
      <c r="D57" s="259" t="s">
        <v>279</v>
      </c>
      <c r="E57" s="271"/>
      <c r="F57" s="271"/>
      <c r="G57" s="271"/>
      <c r="H57" s="271"/>
      <c r="I57" s="271"/>
      <c r="J57" s="271"/>
    </row>
    <row r="58" spans="2:10" x14ac:dyDescent="0.2">
      <c r="B58" s="255"/>
      <c r="C58" s="516" t="s">
        <v>280</v>
      </c>
      <c r="D58" s="517"/>
      <c r="E58" s="373"/>
      <c r="F58" s="373"/>
      <c r="G58" s="373"/>
      <c r="H58" s="373"/>
      <c r="I58" s="373"/>
      <c r="J58" s="373"/>
    </row>
    <row r="59" spans="2:10" x14ac:dyDescent="0.2">
      <c r="B59" s="255"/>
      <c r="C59" s="256"/>
      <c r="D59" s="257" t="s">
        <v>281</v>
      </c>
      <c r="E59" s="271"/>
      <c r="F59" s="271"/>
      <c r="G59" s="271"/>
      <c r="H59" s="271"/>
      <c r="I59" s="271"/>
      <c r="J59" s="271"/>
    </row>
    <row r="60" spans="2:10" ht="24" customHeight="1" x14ac:dyDescent="0.2">
      <c r="B60" s="255"/>
      <c r="C60" s="256"/>
      <c r="D60" s="257" t="s">
        <v>282</v>
      </c>
      <c r="E60" s="271"/>
      <c r="F60" s="271"/>
      <c r="G60" s="271"/>
      <c r="H60" s="271"/>
      <c r="I60" s="271"/>
      <c r="J60" s="271"/>
    </row>
    <row r="61" spans="2:10" x14ac:dyDescent="0.2">
      <c r="B61" s="255"/>
      <c r="C61" s="256"/>
      <c r="D61" s="257" t="s">
        <v>283</v>
      </c>
      <c r="E61" s="271"/>
      <c r="F61" s="271"/>
      <c r="G61" s="271"/>
      <c r="H61" s="271"/>
      <c r="I61" s="271"/>
      <c r="J61" s="271"/>
    </row>
    <row r="62" spans="2:10" x14ac:dyDescent="0.2">
      <c r="B62" s="255"/>
      <c r="C62" s="256"/>
      <c r="D62" s="257" t="s">
        <v>284</v>
      </c>
      <c r="E62" s="271">
        <v>0</v>
      </c>
      <c r="F62" s="271"/>
      <c r="G62" s="271"/>
      <c r="H62" s="271"/>
      <c r="I62" s="271"/>
      <c r="J62" s="271"/>
    </row>
    <row r="63" spans="2:10" x14ac:dyDescent="0.2">
      <c r="B63" s="255"/>
      <c r="C63" s="516" t="s">
        <v>285</v>
      </c>
      <c r="D63" s="517"/>
      <c r="E63" s="373"/>
      <c r="F63" s="373"/>
      <c r="G63" s="373"/>
      <c r="H63" s="373"/>
      <c r="I63" s="373"/>
      <c r="J63" s="373"/>
    </row>
    <row r="64" spans="2:10" ht="23.25" customHeight="1" x14ac:dyDescent="0.2">
      <c r="B64" s="255"/>
      <c r="C64" s="256"/>
      <c r="D64" s="258" t="s">
        <v>286</v>
      </c>
      <c r="E64" s="271"/>
      <c r="F64" s="271"/>
      <c r="G64" s="271"/>
      <c r="H64" s="271"/>
      <c r="I64" s="271"/>
      <c r="J64" s="271"/>
    </row>
    <row r="65" spans="2:12" x14ac:dyDescent="0.2">
      <c r="B65" s="255"/>
      <c r="C65" s="256"/>
      <c r="D65" s="257" t="s">
        <v>287</v>
      </c>
      <c r="E65" s="271"/>
      <c r="F65" s="271"/>
      <c r="G65" s="271"/>
      <c r="H65" s="271"/>
      <c r="I65" s="271"/>
      <c r="J65" s="271"/>
    </row>
    <row r="66" spans="2:12" x14ac:dyDescent="0.2">
      <c r="B66" s="255"/>
      <c r="C66" s="516" t="s">
        <v>288</v>
      </c>
      <c r="D66" s="517"/>
      <c r="E66" s="373"/>
      <c r="F66" s="373"/>
      <c r="G66" s="373"/>
      <c r="H66" s="373"/>
      <c r="I66" s="373"/>
      <c r="J66" s="373"/>
    </row>
    <row r="67" spans="2:12" ht="15.75" thickBot="1" x14ac:dyDescent="0.25">
      <c r="B67" s="255"/>
      <c r="C67" s="512" t="s">
        <v>289</v>
      </c>
      <c r="D67" s="513"/>
      <c r="E67" s="95"/>
      <c r="F67" s="95">
        <v>7786633</v>
      </c>
      <c r="G67" s="95">
        <v>7786633</v>
      </c>
      <c r="H67" s="95">
        <v>5916982</v>
      </c>
      <c r="I67" s="95">
        <v>5916982</v>
      </c>
      <c r="J67" s="95">
        <f>I67-E67</f>
        <v>5916982</v>
      </c>
    </row>
    <row r="68" spans="2:12" ht="20.25" customHeight="1" thickBot="1" x14ac:dyDescent="0.25">
      <c r="B68" s="508" t="s">
        <v>290</v>
      </c>
      <c r="C68" s="509"/>
      <c r="D68" s="509"/>
      <c r="E68" s="370">
        <f>+E49+E58+E63+E66+E67</f>
        <v>0</v>
      </c>
      <c r="F68" s="371">
        <f t="shared" ref="F68:J68" si="1">+F49+F58+F63+F66+F67</f>
        <v>7786633</v>
      </c>
      <c r="G68" s="371">
        <f t="shared" si="1"/>
        <v>7786633</v>
      </c>
      <c r="H68" s="371">
        <f t="shared" si="1"/>
        <v>5916982</v>
      </c>
      <c r="I68" s="371">
        <f t="shared" si="1"/>
        <v>5916982</v>
      </c>
      <c r="J68" s="371">
        <f t="shared" si="1"/>
        <v>5916982</v>
      </c>
    </row>
    <row r="69" spans="2:12" ht="18" customHeight="1" x14ac:dyDescent="0.2">
      <c r="B69" s="508" t="s">
        <v>291</v>
      </c>
      <c r="C69" s="509"/>
      <c r="D69" s="510"/>
      <c r="E69" s="271"/>
      <c r="F69" s="271"/>
      <c r="G69" s="271"/>
      <c r="H69" s="271"/>
      <c r="I69" s="271"/>
      <c r="J69" s="271"/>
    </row>
    <row r="70" spans="2:12" x14ac:dyDescent="0.2">
      <c r="B70" s="255"/>
      <c r="C70" s="512" t="s">
        <v>292</v>
      </c>
      <c r="D70" s="513"/>
      <c r="E70" s="271"/>
      <c r="F70" s="271"/>
      <c r="G70" s="271"/>
      <c r="H70" s="271"/>
      <c r="I70" s="271"/>
      <c r="J70" s="271"/>
    </row>
    <row r="71" spans="2:12" x14ac:dyDescent="0.2">
      <c r="B71" s="508" t="s">
        <v>293</v>
      </c>
      <c r="C71" s="509"/>
      <c r="D71" s="510"/>
      <c r="E71" s="273">
        <f t="shared" ref="E71:J71" si="2">E44+E68+E69</f>
        <v>263823952</v>
      </c>
      <c r="F71" s="273">
        <f t="shared" si="2"/>
        <v>24315545</v>
      </c>
      <c r="G71" s="273">
        <f t="shared" si="2"/>
        <v>288139498</v>
      </c>
      <c r="H71" s="273">
        <f t="shared" si="2"/>
        <v>284143877</v>
      </c>
      <c r="I71" s="273">
        <f t="shared" si="2"/>
        <v>284143877</v>
      </c>
      <c r="J71" s="273">
        <f t="shared" si="2"/>
        <v>20319925</v>
      </c>
    </row>
    <row r="72" spans="2:12" x14ac:dyDescent="0.2">
      <c r="B72" s="255"/>
      <c r="C72" s="511" t="s">
        <v>294</v>
      </c>
      <c r="D72" s="510"/>
      <c r="E72" s="271"/>
      <c r="F72" s="271"/>
      <c r="G72" s="271"/>
      <c r="H72" s="271"/>
      <c r="I72" s="271"/>
      <c r="J72" s="271"/>
    </row>
    <row r="73" spans="2:12" x14ac:dyDescent="0.2">
      <c r="B73" s="255"/>
      <c r="C73" s="512" t="s">
        <v>295</v>
      </c>
      <c r="D73" s="513"/>
      <c r="E73" s="274">
        <f>E47+E70+E71</f>
        <v>263823952</v>
      </c>
      <c r="F73" s="274">
        <v>15661139</v>
      </c>
      <c r="G73" s="274">
        <v>262321670</v>
      </c>
      <c r="H73" s="274">
        <v>262321670</v>
      </c>
      <c r="I73" s="274">
        <v>262321670</v>
      </c>
      <c r="J73" s="274">
        <v>0</v>
      </c>
    </row>
    <row r="74" spans="2:12" ht="31.5" customHeight="1" x14ac:dyDescent="0.2">
      <c r="B74" s="255"/>
      <c r="C74" s="514" t="s">
        <v>296</v>
      </c>
      <c r="D74" s="515"/>
      <c r="E74" s="274">
        <v>0</v>
      </c>
      <c r="F74" s="274">
        <v>14701024</v>
      </c>
      <c r="G74" s="274">
        <v>14701024</v>
      </c>
      <c r="H74" s="274">
        <v>8051170</v>
      </c>
      <c r="I74" s="274">
        <v>8051170</v>
      </c>
      <c r="J74" s="274">
        <v>6649854</v>
      </c>
    </row>
    <row r="75" spans="2:12" ht="18" customHeight="1" x14ac:dyDescent="0.2">
      <c r="B75" s="255"/>
      <c r="C75" s="511" t="s">
        <v>297</v>
      </c>
      <c r="D75" s="510"/>
      <c r="E75" s="273">
        <f>E73+E74</f>
        <v>263823952</v>
      </c>
      <c r="F75" s="273">
        <f t="shared" ref="F75:J75" si="3">F73+F74</f>
        <v>30362163</v>
      </c>
      <c r="G75" s="273">
        <f t="shared" si="3"/>
        <v>277022694</v>
      </c>
      <c r="H75" s="273">
        <f t="shared" si="3"/>
        <v>270372840</v>
      </c>
      <c r="I75" s="273">
        <f t="shared" si="3"/>
        <v>270372840</v>
      </c>
      <c r="J75" s="273">
        <f t="shared" si="3"/>
        <v>6649854</v>
      </c>
    </row>
    <row r="76" spans="2:12" ht="6" customHeight="1" thickBot="1" x14ac:dyDescent="0.25">
      <c r="B76" s="260"/>
      <c r="C76" s="505"/>
      <c r="D76" s="506"/>
      <c r="E76" s="275"/>
      <c r="F76" s="275"/>
      <c r="G76" s="275"/>
      <c r="H76" s="275"/>
      <c r="I76" s="275"/>
      <c r="J76" s="275"/>
    </row>
    <row r="77" spans="2:12" ht="6" customHeight="1" thickBot="1" x14ac:dyDescent="0.25"/>
    <row r="78" spans="2:12" x14ac:dyDescent="0.2">
      <c r="B78" s="261"/>
      <c r="C78" s="262"/>
      <c r="D78" s="262"/>
      <c r="E78" s="262"/>
      <c r="F78" s="262"/>
      <c r="G78" s="262"/>
      <c r="H78" s="262"/>
      <c r="I78" s="262"/>
      <c r="J78" s="263"/>
    </row>
    <row r="79" spans="2:12" x14ac:dyDescent="0.2">
      <c r="B79" s="502" t="s">
        <v>541</v>
      </c>
      <c r="C79" s="503"/>
      <c r="D79" s="503"/>
      <c r="E79" s="264"/>
      <c r="F79" s="265" t="s">
        <v>541</v>
      </c>
      <c r="G79" s="264"/>
      <c r="H79" s="264"/>
      <c r="I79" s="264"/>
      <c r="J79" s="266"/>
      <c r="K79" s="267"/>
      <c r="L79" s="267"/>
    </row>
    <row r="80" spans="2:12" x14ac:dyDescent="0.2">
      <c r="B80" s="504" t="s">
        <v>542</v>
      </c>
      <c r="C80" s="497"/>
      <c r="D80" s="497"/>
      <c r="E80" s="264"/>
      <c r="F80" s="497" t="s">
        <v>543</v>
      </c>
      <c r="G80" s="497"/>
      <c r="H80" s="497"/>
      <c r="I80" s="497"/>
      <c r="J80" s="498"/>
    </row>
    <row r="81" spans="2:10" x14ac:dyDescent="0.2">
      <c r="B81" s="504" t="s">
        <v>544</v>
      </c>
      <c r="C81" s="497"/>
      <c r="D81" s="497"/>
      <c r="E81" s="264"/>
      <c r="F81" s="497" t="s">
        <v>548</v>
      </c>
      <c r="G81" s="497"/>
      <c r="H81" s="497"/>
      <c r="I81" s="497"/>
      <c r="J81" s="498"/>
    </row>
    <row r="82" spans="2:10" ht="34.5" customHeight="1" x14ac:dyDescent="0.2">
      <c r="B82" s="499" t="s">
        <v>545</v>
      </c>
      <c r="C82" s="500"/>
      <c r="D82" s="500"/>
      <c r="E82" s="500"/>
      <c r="F82" s="500"/>
      <c r="G82" s="500"/>
      <c r="H82" s="500"/>
      <c r="I82" s="500"/>
      <c r="J82" s="501"/>
    </row>
    <row r="83" spans="2:10" ht="15.75" thickBot="1" x14ac:dyDescent="0.25">
      <c r="B83" s="268"/>
      <c r="C83" s="269"/>
      <c r="D83" s="269"/>
      <c r="E83" s="269"/>
      <c r="F83" s="269"/>
      <c r="G83" s="269"/>
      <c r="H83" s="269"/>
      <c r="I83" s="269"/>
      <c r="J83" s="270"/>
    </row>
  </sheetData>
  <mergeCells count="65">
    <mergeCell ref="B3:J3"/>
    <mergeCell ref="B4:J4"/>
    <mergeCell ref="B5:J5"/>
    <mergeCell ref="B6:J6"/>
    <mergeCell ref="B7:D7"/>
    <mergeCell ref="E7:I7"/>
    <mergeCell ref="J7:J9"/>
    <mergeCell ref="B8:D8"/>
    <mergeCell ref="E8:E9"/>
    <mergeCell ref="C16:D16"/>
    <mergeCell ref="F8:F9"/>
    <mergeCell ref="G8:G9"/>
    <mergeCell ref="H8:H9"/>
    <mergeCell ref="I8:I9"/>
    <mergeCell ref="B10:D10"/>
    <mergeCell ref="C11:D11"/>
    <mergeCell ref="C12:D12"/>
    <mergeCell ref="C13:D13"/>
    <mergeCell ref="C14:D14"/>
    <mergeCell ref="C15:D15"/>
    <mergeCell ref="C17:D17"/>
    <mergeCell ref="B18:B19"/>
    <mergeCell ref="C18:D18"/>
    <mergeCell ref="C19:D19"/>
    <mergeCell ref="E18:E19"/>
    <mergeCell ref="G18:G19"/>
    <mergeCell ref="H18:H19"/>
    <mergeCell ref="I18:I19"/>
    <mergeCell ref="J18:J19"/>
    <mergeCell ref="C31:D31"/>
    <mergeCell ref="F18:F19"/>
    <mergeCell ref="B47:D47"/>
    <mergeCell ref="E44:E46"/>
    <mergeCell ref="C38:D38"/>
    <mergeCell ref="C40:D40"/>
    <mergeCell ref="B44:D44"/>
    <mergeCell ref="B45:D45"/>
    <mergeCell ref="B46:D46"/>
    <mergeCell ref="F44:F46"/>
    <mergeCell ref="G44:G46"/>
    <mergeCell ref="H44:H46"/>
    <mergeCell ref="I44:I46"/>
    <mergeCell ref="J44:J46"/>
    <mergeCell ref="C76:D76"/>
    <mergeCell ref="B2:J2"/>
    <mergeCell ref="B71:D71"/>
    <mergeCell ref="C72:D72"/>
    <mergeCell ref="C73:D73"/>
    <mergeCell ref="C74:D74"/>
    <mergeCell ref="C75:D75"/>
    <mergeCell ref="B68:D68"/>
    <mergeCell ref="B69:D69"/>
    <mergeCell ref="C70:D70"/>
    <mergeCell ref="B48:D48"/>
    <mergeCell ref="C49:D49"/>
    <mergeCell ref="C58:D58"/>
    <mergeCell ref="C63:D63"/>
    <mergeCell ref="C66:D66"/>
    <mergeCell ref="C67:D67"/>
    <mergeCell ref="F80:J80"/>
    <mergeCell ref="F81:J81"/>
    <mergeCell ref="B82:J82"/>
    <mergeCell ref="B79:D79"/>
    <mergeCell ref="B80:D80"/>
    <mergeCell ref="B81:D81"/>
  </mergeCells>
  <printOptions horizontalCentered="1" verticalCentered="1"/>
  <pageMargins left="0.27559055118110237" right="0.35433070866141736" top="0.59055118110236227" bottom="0.78740157480314965"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16</vt:i4>
      </vt:variant>
    </vt:vector>
  </HeadingPairs>
  <TitlesOfParts>
    <vt:vector size="33" baseType="lpstr">
      <vt:lpstr>Formato1</vt:lpstr>
      <vt:lpstr>Instructivo F1</vt:lpstr>
      <vt:lpstr>Formato2</vt:lpstr>
      <vt:lpstr>Instructivo F2</vt:lpstr>
      <vt:lpstr>Formato3</vt:lpstr>
      <vt:lpstr>Instructivo F3</vt:lpstr>
      <vt:lpstr>Formato4</vt:lpstr>
      <vt:lpstr>Instructivo F4</vt:lpstr>
      <vt:lpstr>Formato5</vt:lpstr>
      <vt:lpstr>Instructivo F5</vt:lpstr>
      <vt:lpstr>Formato6a)</vt:lpstr>
      <vt:lpstr>Formato6b)</vt:lpstr>
      <vt:lpstr>Formato6c)</vt:lpstr>
      <vt:lpstr>Formato6d)</vt:lpstr>
      <vt:lpstr>Instructivo F6</vt:lpstr>
      <vt:lpstr>7-Guia de Cumplimiento</vt:lpstr>
      <vt:lpstr>Instructivo Guia</vt:lpstr>
      <vt:lpstr>'7-Guia de Cumplimiento'!Área_de_impresión</vt:lpstr>
      <vt:lpstr>Formato1!Área_de_impresión</vt:lpstr>
      <vt:lpstr>Formato2!Área_de_impresión</vt:lpstr>
      <vt:lpstr>Formato3!Área_de_impresión</vt:lpstr>
      <vt:lpstr>Formato4!Área_de_impresión</vt:lpstr>
      <vt:lpstr>Formato5!Área_de_impresión</vt:lpstr>
      <vt:lpstr>'Formato6a)'!Área_de_impresión</vt:lpstr>
      <vt:lpstr>'Formato6b)'!Área_de_impresión</vt:lpstr>
      <vt:lpstr>'Formato6c)'!Área_de_impresión</vt:lpstr>
      <vt:lpstr>'Formato6d)'!Área_de_impresión</vt:lpstr>
      <vt:lpstr>'7-Guia de Cumplimiento'!Títulos_a_imprimir</vt:lpstr>
      <vt:lpstr>Formato1!Títulos_a_imprimir</vt:lpstr>
      <vt:lpstr>Formato4!Títulos_a_imprimir</vt:lpstr>
      <vt:lpstr>Formato5!Títulos_a_imprimir</vt:lpstr>
      <vt:lpstr>'Formato6a)'!Títulos_a_imprimir</vt:lpstr>
      <vt:lpstr>'Formato6c)'!Títulos_a_imprimir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arce</dc:creator>
  <cp:lastModifiedBy>smartinez</cp:lastModifiedBy>
  <cp:lastPrinted>2018-02-27T17:50:39Z</cp:lastPrinted>
  <dcterms:created xsi:type="dcterms:W3CDTF">2016-10-24T18:06:15Z</dcterms:created>
  <dcterms:modified xsi:type="dcterms:W3CDTF">2018-02-27T17:52:07Z</dcterms:modified>
</cp:coreProperties>
</file>